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5" yWindow="-210" windowWidth="20115" windowHeight="7935" activeTab="5"/>
  </bookViews>
  <sheets>
    <sheet name="Coffee VC" sheetId="1" r:id="rId1"/>
    <sheet name="Horticulture VC" sheetId="2" r:id="rId2"/>
    <sheet name="Honey VC" sheetId="3" r:id="rId3"/>
    <sheet name="Livestock VC" sheetId="4" r:id="rId4"/>
    <sheet name="Handicraft VC" sheetId="6" r:id="rId5"/>
    <sheet name="Marketing and Finance" sheetId="7" r:id="rId6"/>
  </sheets>
  <definedNames>
    <definedName name="_xlnm.Print_Area" localSheetId="2">'Honey VC'!$A$1:$K$15</definedName>
    <definedName name="_xlnm.Print_Area" localSheetId="1">'Horticulture VC'!$A$1:$K$11</definedName>
    <definedName name="_xlnm.Print_Area" localSheetId="3">'Livestock VC'!$A$1:$K$15</definedName>
  </definedNames>
  <calcPr calcId="145621"/>
</workbook>
</file>

<file path=xl/calcChain.xml><?xml version="1.0" encoding="utf-8"?>
<calcChain xmlns="http://schemas.openxmlformats.org/spreadsheetml/2006/main">
  <c r="E32" i="7" l="1"/>
  <c r="E31" i="7"/>
  <c r="E30" i="7"/>
  <c r="E29" i="7"/>
  <c r="E28" i="7"/>
  <c r="E25" i="7"/>
  <c r="E24" i="7"/>
  <c r="E23" i="7"/>
  <c r="E33" i="7" s="1"/>
  <c r="E34" i="7" s="1"/>
  <c r="E21" i="7"/>
  <c r="E20" i="7"/>
  <c r="E13" i="7"/>
  <c r="E17" i="7" s="1"/>
  <c r="E9" i="7"/>
  <c r="E8" i="7"/>
  <c r="E2" i="7"/>
  <c r="E9" i="6" l="1"/>
  <c r="E10" i="6"/>
  <c r="E11" i="6"/>
  <c r="E10" i="4"/>
  <c r="E10" i="3"/>
  <c r="E10" i="2"/>
  <c r="E14" i="1"/>
</calcChain>
</file>

<file path=xl/comments1.xml><?xml version="1.0" encoding="utf-8"?>
<comments xmlns="http://schemas.openxmlformats.org/spreadsheetml/2006/main">
  <authors>
    <author>User</author>
  </authors>
  <commentList>
    <comment ref="E12" authorId="0">
      <text>
        <r>
          <rPr>
            <b/>
            <sz val="9"/>
            <color indexed="81"/>
            <rFont val="Tahoma"/>
            <charset val="1"/>
          </rPr>
          <t>User:</t>
        </r>
        <r>
          <rPr>
            <sz val="9"/>
            <color indexed="81"/>
            <rFont val="Tahoma"/>
            <charset val="1"/>
          </rPr>
          <t xml:space="preserve">
CQI to provide the budget
</t>
        </r>
      </text>
    </comment>
  </commentList>
</comments>
</file>

<file path=xl/comments2.xml><?xml version="1.0" encoding="utf-8"?>
<comments xmlns="http://schemas.openxmlformats.org/spreadsheetml/2006/main">
  <authors>
    <author>Chris Linder</author>
  </authors>
  <commentList>
    <comment ref="A14" authorId="0">
      <text>
        <r>
          <rPr>
            <b/>
            <sz val="9"/>
            <color indexed="81"/>
            <rFont val="Tahoma"/>
            <family val="2"/>
          </rPr>
          <t>Chris Linder:</t>
        </r>
        <r>
          <rPr>
            <sz val="9"/>
            <color indexed="81"/>
            <rFont val="Tahoma"/>
            <family val="2"/>
          </rPr>
          <t xml:space="preserve">
#3 and 4 to happen consecutively in 1 trip - 2 countries
</t>
        </r>
      </text>
    </comment>
    <comment ref="B16" authorId="0">
      <text>
        <r>
          <rPr>
            <b/>
            <sz val="9"/>
            <color indexed="81"/>
            <rFont val="Tahoma"/>
            <family val="2"/>
          </rPr>
          <t>Chris Linder:</t>
        </r>
        <r>
          <rPr>
            <sz val="9"/>
            <color indexed="81"/>
            <rFont val="Tahoma"/>
            <family val="2"/>
          </rPr>
          <t xml:space="preserve">
http://agrifinfacility.org/forum-2015-linking-banks-agribusiness-istanbul
</t>
        </r>
      </text>
    </comment>
  </commentList>
</comments>
</file>

<file path=xl/sharedStrings.xml><?xml version="1.0" encoding="utf-8"?>
<sst xmlns="http://schemas.openxmlformats.org/spreadsheetml/2006/main" count="334" uniqueCount="205">
  <si>
    <t xml:space="preserve">Activity </t>
  </si>
  <si>
    <t>Output</t>
  </si>
  <si>
    <t>Targets</t>
  </si>
  <si>
    <t>Partner</t>
  </si>
  <si>
    <t>Status / Comments</t>
  </si>
  <si>
    <t>Geographic Area</t>
  </si>
  <si>
    <t>Budget</t>
  </si>
  <si>
    <t>Feb</t>
  </si>
  <si>
    <t>Mar</t>
  </si>
  <si>
    <t>Apr</t>
  </si>
  <si>
    <t>May</t>
  </si>
  <si>
    <t>On-site cupping training for those seeking certification</t>
  </si>
  <si>
    <r>
      <rPr>
        <b/>
        <sz val="10"/>
        <color theme="1"/>
        <rFont val="Calibri"/>
        <family val="2"/>
        <scheme val="minor"/>
      </rPr>
      <t>30 people trained</t>
    </r>
    <r>
      <rPr>
        <sz val="10"/>
        <color theme="1"/>
        <rFont val="Calibri"/>
        <family val="2"/>
        <scheme val="minor"/>
      </rPr>
      <t xml:space="preserve"> in three follow-up training events</t>
    </r>
  </si>
  <si>
    <t>Management and leadership attendees-- approximately 10 at each exporter/processors site</t>
  </si>
  <si>
    <t>Coffee Exporters, Coffee Processors, those seeking certification</t>
  </si>
  <si>
    <t>Sana'a, Taiz</t>
  </si>
  <si>
    <t xml:space="preserve">Each EA keeps record on progress to make sure that the target of 50% production increase is achieved over the project time. CASH Field Coordinators (FCs) in each governorate coordinate with the MAI officials, and collect reports from the EAs, provide necessary logistical support, schedule and organize meetings, review progress and report to the Coffee Specialist on weekly basis or as required. </t>
  </si>
  <si>
    <t>MAI, CASH</t>
  </si>
  <si>
    <t xml:space="preserve"> Taiz, Ibb, Lahj and Al-Dhali.</t>
  </si>
  <si>
    <t>Conduct Coffee  Production and Postharvest training</t>
  </si>
  <si>
    <t>Approximately 85 farmer and Extension Agents in each governorate trained at the existing CLP sites. Working with the coffee production pilot efforts identified the CASH Project will continue to promote technology needed to increase coffee yields and quality.  Focus will be on cultural practices as well as improved water management and greater irrigation efficiency.  The project will work with the Ministry of Agriculture and Irrigation Extension Service to conduct training and hold field days.</t>
  </si>
  <si>
    <t>Sana'a, Dhamar, Taiz, Ibb, Raymah, and Lahj.</t>
  </si>
  <si>
    <t>The SCAA Event is the single largest specialty coffee event each year, attracting more than 11,000 attendees, including numerous coffee buyers from around the globe. Participation at activity has already been approved for 2015 and includes pre-­‐ and post-­‐ promotion, as well as the organization of trade meetings between exporters from Yemen and coffee industry representatives. No exhibit space is reserved for 2015.</t>
  </si>
  <si>
    <t>Yemeni exporters and industry stakeholders</t>
  </si>
  <si>
    <t>CQI, CASH</t>
  </si>
  <si>
    <t>Coffee Pilot Marketing</t>
  </si>
  <si>
    <t>CASH will mitigate risks, ensure certification of origin, and support farmers to provide high quality coffee in sufficient quantities to implement at least two pilot marketing initiatives in 2015.  This marketing effort would be a precursor for a national coffee auction in the Cup of Excellence mode to be held in Yemen in 2016.  The objective of these efforts would be to demonstrate the profit potential of premium niche market coffee and encourage more farmers and to invest in the production and processing practices necessary to participate in this market.</t>
  </si>
  <si>
    <t xml:space="preserve">CASH, CQI </t>
  </si>
  <si>
    <t>Washington DC.</t>
  </si>
  <si>
    <t>Training on-farm water management</t>
  </si>
  <si>
    <t xml:space="preserve">MAI, Water User Associations, </t>
  </si>
  <si>
    <t>Sana'a, Dhamar, Taiz, Ibb, Raymah, and Lahj</t>
  </si>
  <si>
    <t xml:space="preserve">Coffee Research </t>
  </si>
  <si>
    <t>The research will identify coffee cultivars with unique and highly desirable taste characteristics. Research under the coffee program will also identify coffee genotypes based on NIRS technology developed by the World Coffee Research Center</t>
  </si>
  <si>
    <t>CASH, CQI, WCR</t>
  </si>
  <si>
    <t>MAI women's section/Ministry of Women's Affairs/ CASH Gender Specialist</t>
  </si>
  <si>
    <t>Total Coffee Value Chain</t>
  </si>
  <si>
    <t>CASH Work Plan _Feb_ May 31, 2015</t>
  </si>
  <si>
    <t>Horticulture Value Chain</t>
  </si>
  <si>
    <t xml:space="preserve">Train MAI  Extension Agents  in extension and technical skills  </t>
  </si>
  <si>
    <r>
      <rPr>
        <b/>
        <sz val="10"/>
        <color theme="1"/>
        <rFont val="Calibri"/>
        <family val="2"/>
        <scheme val="minor"/>
      </rPr>
      <t>30 Extension EAs</t>
    </r>
    <r>
      <rPr>
        <sz val="10"/>
        <color theme="1"/>
        <rFont val="Calibri"/>
        <family val="2"/>
        <scheme val="minor"/>
      </rPr>
      <t xml:space="preserve">  from 7 target governorates trained to enhance their skills in extension services and  horticulture production. Each EA assigned to work with specific number of farmers to provide them technical assistance and progress monitoring. </t>
    </r>
  </si>
  <si>
    <t>CASH,MAI</t>
  </si>
  <si>
    <t>Lahj, and Al-Dhali</t>
  </si>
  <si>
    <t>Conduct training in high value horticultural  production and postharvest handling</t>
  </si>
  <si>
    <t>Female farmers, commercial growers, subsistence farmers, and vulnerable farmers</t>
  </si>
  <si>
    <t xml:space="preserve">CASH, MAI </t>
  </si>
  <si>
    <t>Sana'a, Dhamar, Taiz, Ibb, Raymah, Lahj, and Al-Dhali</t>
  </si>
  <si>
    <t>Training in O&amp; M of drip systems and solar water pumping:</t>
  </si>
  <si>
    <r>
      <rPr>
        <b/>
        <sz val="10"/>
        <rFont val="Calibri"/>
        <family val="2"/>
        <scheme val="minor"/>
      </rPr>
      <t>280 farmers and Extension Agents trained</t>
    </r>
    <r>
      <rPr>
        <sz val="10"/>
        <rFont val="Calibri"/>
        <family val="2"/>
        <scheme val="minor"/>
      </rPr>
      <t xml:space="preserve"> in on-farm water management, O&amp;M of drip irrigation and solar system, and in-field irrigation system operations.    Training module imbedded in AnswerPlot model.  Trainees will have broad sustainable agriculture experience much like farmers field schools.  </t>
    </r>
  </si>
  <si>
    <t>MAI/ CLP identified communities, Humanitarian Assistance Programs.</t>
  </si>
  <si>
    <t>CWG members expand their postharvest handling, shipping, and marketing skills.</t>
  </si>
  <si>
    <t xml:space="preserve">Target is CWG producers who are trained in postharvest handling and linked directly  to transporters, and marketers for selling their products directly. The farmers from 7 target communities get refresher training on grading, crop protection during shipping. Sell "high grade products" selected in the field to drive overall value chain incomes.   The CWG will be the focus of this effort to build the trust needed to reach high end markets in Yemen and abroad. </t>
  </si>
  <si>
    <t>IESC/MAI/CWGs</t>
  </si>
  <si>
    <t xml:space="preserve"> Training in Food Processing and Preservation </t>
  </si>
  <si>
    <r>
      <rPr>
        <b/>
        <sz val="10"/>
        <rFont val="Calibri"/>
        <family val="2"/>
        <scheme val="minor"/>
      </rPr>
      <t>60 women trained</t>
    </r>
    <r>
      <rPr>
        <sz val="10"/>
        <rFont val="Calibri"/>
        <family val="2"/>
        <scheme val="minor"/>
      </rPr>
      <t xml:space="preserve"> and 7 women owned dry fruit and vegetable associations formed. The food processing training where applicable will include training sessions on techniques for preserving and storing surplus agriculture products for domestic and/or commercial use that would generate additional sources of income.</t>
    </r>
  </si>
  <si>
    <t>Active business-oriented females from locations of the demo sites who are willing to learn and establish their own businesses.</t>
  </si>
  <si>
    <t>MAI women's Section,  Sana'a University.</t>
  </si>
  <si>
    <t>Sana'a, Dhamar,  and Al-Dhali</t>
  </si>
  <si>
    <t>Honey Value Chain</t>
  </si>
  <si>
    <t>Training and TA on production and production quality</t>
  </si>
  <si>
    <r>
      <rPr>
        <b/>
        <sz val="10"/>
        <rFont val="Calibri"/>
        <family val="2"/>
        <scheme val="minor"/>
      </rPr>
      <t>175 honey producers, processors, traders and MAI Extension Agents (EAs) trained</t>
    </r>
    <r>
      <rPr>
        <sz val="10"/>
        <rFont val="Calibri"/>
        <family val="2"/>
        <scheme val="minor"/>
      </rPr>
      <t xml:space="preserve"> on production and quality control. A beekeeper manual will be prepared a delivered to the trainees. </t>
    </r>
  </si>
  <si>
    <t>Target is small-scale producers and those who package honey along the value chain. Under the supervision of CASH Honey Specialist and Field Coordinators (FCs), MAI Extension Agents will provide follow up technical assistance and monitoring. FCs collect information from EAs on progress and issues. If required take corrective measures as guided by the CASH Honey Specialist. Hire a Consultant to prepare the beekeeper manual.</t>
  </si>
  <si>
    <t xml:space="preserve">MAI/YHA </t>
  </si>
  <si>
    <t>Written assessment of YHA and YSMO laboratories</t>
  </si>
  <si>
    <t>Obtain a clear and actionable understanding of laboratory capacity and equipment for potential use in certification program</t>
  </si>
  <si>
    <t>MAI, YHA, YSMO</t>
  </si>
  <si>
    <t>Sana'a</t>
  </si>
  <si>
    <t>Current honey packing assessed and Model packaging and recommendations for industry actors prepared</t>
  </si>
  <si>
    <t>Assessment of packing companies, facilities, and management to assess in-country availability and market for honey packaging. The assessment will result in an actionable assessment report by facility that can be used as a base for further investment in improving honey packaging</t>
  </si>
  <si>
    <t>Honey processors and packagers, MAI, YHA, YSMO</t>
  </si>
  <si>
    <t>Total amount for Honey VC</t>
  </si>
  <si>
    <t>Livestock Value Chain</t>
  </si>
  <si>
    <t>Women's Livestock Technical Training</t>
  </si>
  <si>
    <r>
      <rPr>
        <b/>
        <sz val="10"/>
        <rFont val="Calibri"/>
        <family val="2"/>
        <scheme val="minor"/>
      </rPr>
      <t>260 members of the three women's LMA trained</t>
    </r>
    <r>
      <rPr>
        <sz val="10"/>
        <rFont val="Calibri"/>
        <family val="2"/>
        <scheme val="minor"/>
      </rPr>
      <t xml:space="preserve"> by using Land O’ Lakes’ AgPrO curriculum and first focus on  literacy and numeracy, business management and marketing, and basic husbandry and animal hygiene and health</t>
    </r>
    <r>
      <rPr>
        <b/>
        <sz val="10"/>
        <color rgb="FF0000CC"/>
        <rFont val="Calibri"/>
        <family val="2"/>
        <scheme val="minor"/>
      </rPr>
      <t>.</t>
    </r>
  </si>
  <si>
    <t>CASH, MAI Women's Section</t>
  </si>
  <si>
    <t xml:space="preserve"> Dhamar, Taiz, Ibb, Al-Dhale, Raymah, </t>
  </si>
  <si>
    <t>Training Animal Identification and Quality Control</t>
  </si>
  <si>
    <r>
      <rPr>
        <b/>
        <sz val="10"/>
        <rFont val="Calibri"/>
        <family val="2"/>
        <scheme val="minor"/>
      </rPr>
      <t>240 women trained.</t>
    </r>
    <r>
      <rPr>
        <sz val="10"/>
        <rFont val="Calibri"/>
        <family val="2"/>
        <scheme val="minor"/>
      </rPr>
      <t xml:space="preserve"> Animal Quality Identification, Ear Tag, notching, tattooing, to positively identify animals.  (LMA training September to December)  Training to identify productive animals, culling barren females, judging, essential record keeping.  </t>
    </r>
  </si>
  <si>
    <t xml:space="preserve">Vulnerable women and girls identified.  Targeted  three women's and three men's LMAs formed and self sufficient. </t>
  </si>
  <si>
    <t>Sana'a, Dhamar, Taiz, Ibb, Al-Dhale, Raymah, Lahj</t>
  </si>
  <si>
    <t>Training Feeding Livestock</t>
  </si>
  <si>
    <r>
      <rPr>
        <b/>
        <sz val="10"/>
        <rFont val="Calibri"/>
        <family val="2"/>
        <scheme val="minor"/>
      </rPr>
      <t xml:space="preserve">240 trained </t>
    </r>
    <r>
      <rPr>
        <sz val="10"/>
        <rFont val="Calibri"/>
        <family val="2"/>
        <scheme val="minor"/>
      </rPr>
      <t>in developing a balanced ration, quality and quantity of feed and water required daily.  Training will teach participants that  requirements for livestock and human nutrition are the same.  Constructing a livestock feeder and drinker.</t>
    </r>
  </si>
  <si>
    <t xml:space="preserve">Vulnerable women and girls identified .  Targeted  three women's LMAs formed and self sufficient.  Vulnerable men and boys identified and trained to avoid future conflicts over access to training. </t>
  </si>
  <si>
    <t xml:space="preserve">CASH, MAI Women's Section </t>
  </si>
  <si>
    <t>Total amount for Livestock VC</t>
  </si>
  <si>
    <t>Activity</t>
  </si>
  <si>
    <t>Q1 2014</t>
  </si>
  <si>
    <t>Q3 2014</t>
  </si>
  <si>
    <t>Q4 2014</t>
  </si>
  <si>
    <t>Q1 2015</t>
  </si>
  <si>
    <t>Q2 2015</t>
  </si>
  <si>
    <t>Q3 2015</t>
  </si>
  <si>
    <t>Q4 2015</t>
  </si>
  <si>
    <t>Jan</t>
  </si>
  <si>
    <t>June</t>
  </si>
  <si>
    <t>July</t>
  </si>
  <si>
    <t>Aug</t>
  </si>
  <si>
    <t>Sep</t>
  </si>
  <si>
    <t>Oct</t>
  </si>
  <si>
    <t>Nov</t>
  </si>
  <si>
    <t>Dec</t>
  </si>
  <si>
    <t xml:space="preserve">1. Farmers Agricultural Financial Education and Business planning training and counselling
</t>
  </si>
  <si>
    <t>1.1 Update CASH Farmer Agricultural financial education manual.</t>
  </si>
  <si>
    <t>Finalize Manual</t>
  </si>
  <si>
    <t>IESC</t>
  </si>
  <si>
    <t>In progress</t>
  </si>
  <si>
    <t xml:space="preserve">1.2 Conduct Farmers Agricultural financial education Training. </t>
  </si>
  <si>
    <t>1.3 Farmers Business Plans counselling and negotiation with partner Bank Agricultural Loan Products</t>
  </si>
  <si>
    <r>
      <t xml:space="preserve">2. Partner Bank/MFI technical Needs Assessment and TA Provision.
</t>
    </r>
    <r>
      <rPr>
        <sz val="10"/>
        <rFont val="Calibri"/>
        <family val="2"/>
        <scheme val="minor"/>
      </rPr>
      <t/>
    </r>
  </si>
  <si>
    <t>2.1 Design the Banks/MFIs Agri finance Assessment tools.</t>
  </si>
  <si>
    <t>Complete assessment tool</t>
  </si>
  <si>
    <t>IESC/CAC Bank</t>
  </si>
  <si>
    <t>2.2 Set up needs assessment interviews with CAC Bank staff to start the technical needs assessment, identification and planning.</t>
  </si>
  <si>
    <t>Complete needs assessment and create TA action plan</t>
  </si>
  <si>
    <t>In Progress</t>
  </si>
  <si>
    <t>2.3 Review and finalize USAID Agri-lending Toolkit translation with CAC Bank.</t>
  </si>
  <si>
    <t>Finished USAID Agri-lending toolkit and distributed</t>
  </si>
  <si>
    <t xml:space="preserve">
2.4 Provide 1:1 or cumulative Agri-finance technical assistance to CASH partner staff/department through CASH Agri-finance staff or assigned STTAs.</t>
  </si>
  <si>
    <t>3. CASH Financial Institution Mobilization with internal/external funds to mitigate the agricultural loan risk in related collateral and guarantying themes.</t>
  </si>
  <si>
    <t>Conduct one (1) external donor/investor fundraising visit within 1-2 potential Gulf countries funds in the region targeting at least 3-4 partners CASH Banks/MFIs.</t>
  </si>
  <si>
    <t>3-4 Target Banks/MFIs</t>
  </si>
  <si>
    <t>IESC CASH Banks/MFIs</t>
  </si>
  <si>
    <t xml:space="preserve">4. Expose CASH program partners Banks/MFIs with the Global trends in the Agri-financial themes and enhance their international global network in this field. </t>
  </si>
  <si>
    <t xml:space="preserve"> 4.1 Set criteria to select at least 6 participants from 3-4 potential CASH partners’ banks and MFIs.</t>
  </si>
  <si>
    <t xml:space="preserve">4.2 3-4 partners banks/MFIs will participate in the Annual 2015 World Bank AgriFin forum – Turkey </t>
  </si>
  <si>
    <t xml:space="preserve">1. Develop Market Information Systems
</t>
  </si>
  <si>
    <t>MIS Mapping Exercise, Liaise with Marketing Department of MAI; goal to develop a MIS business strategy and model; secure buy-in from government and possible private sector partner that can lend to the system's sustainability</t>
  </si>
  <si>
    <t>Information gaps, MIS platform and key stakeholders identified.</t>
  </si>
  <si>
    <t>IESC/MAI/ CASH VC Advisors &amp; Specialists.</t>
  </si>
  <si>
    <t>Market Information Systems Strategy, based on MIS system mapping exercise. Finalize strategy in May/June 2015</t>
  </si>
  <si>
    <t xml:space="preserve"> Development of an MIS strategy that is at least partially sustainable through revenue streams</t>
  </si>
  <si>
    <t xml:space="preserve"> IESC/MAI/ CASH VC Advisors &amp; Specialists</t>
  </si>
  <si>
    <r>
      <t xml:space="preserve">2. Build Cluster Working Groups.  Build Up Producer Organizations and Farmer Groups
</t>
    </r>
    <r>
      <rPr>
        <sz val="10"/>
        <rFont val="Calibri"/>
        <family val="2"/>
        <scheme val="minor"/>
      </rPr>
      <t/>
    </r>
  </si>
  <si>
    <t>Identify and create Cluster Working Groups (CWGs) with Coffee at the CLP established coffee demo sites, the remaining CWGs will be created for horticulture and livestock, with honey, and artisanal craft functioning</t>
  </si>
  <si>
    <t>CWGs established for the honey, coffee, horticulture, and livestock value chain</t>
  </si>
  <si>
    <t>IESC, VC stakeholders, Humanitarian Assistance Programs</t>
  </si>
  <si>
    <t xml:space="preserve">3.Export Promotion Activities - incl. Trade Show Support and Other Activities
</t>
  </si>
  <si>
    <t>3.1.1- Facilitate linkages between MSEs/smallholder farmers and Yemeni exporters.</t>
  </si>
  <si>
    <t xml:space="preserve">Market linkages between SMEs/smallholder farmers and Yemeni exporters and domestic traders </t>
  </si>
  <si>
    <t xml:space="preserve">CASH VC Advisors &amp; Specialists; value chain actors/ integrators
 </t>
  </si>
  <si>
    <t>3.1.2- Follow up the quantities sold by SMEs/smallholder farmers to the exporters or local markets.</t>
  </si>
  <si>
    <t>Export promotion target markets (both domestic and international) identified, including pricing and volume of demand</t>
  </si>
  <si>
    <t>IESC/ CASH VC Advisors &amp; Specialists</t>
  </si>
  <si>
    <t xml:space="preserve"> </t>
  </si>
  <si>
    <t xml:space="preserve"> 3.2.1- Design questionnaire for selection the trainees from the CWGs and/or farmer groups.</t>
  </si>
  <si>
    <t xml:space="preserve"> SMEs/ smallholder farmers trained in export and domestic market trade</t>
  </si>
  <si>
    <t xml:space="preserve">IESC/ CASH VC Advisors &amp; Specialists </t>
  </si>
  <si>
    <t>3.2.2-Select SMEs/smallholder farmers</t>
  </si>
  <si>
    <t>210 SMEs/ smallholder farmers trained in export and domestic market trade</t>
  </si>
  <si>
    <t>3.2.3- Prepare the curriculum of the training targeted</t>
  </si>
  <si>
    <t>3.2.4- Conduct the training for the SMEs/smallholder farmers</t>
  </si>
  <si>
    <t xml:space="preserve">3.3.1 - Develop export and domestic trade promotion strategy for honey, coffee, horticulture, and livestock VC. </t>
  </si>
  <si>
    <t>Export promotion strategies developed</t>
  </si>
  <si>
    <t xml:space="preserve">3.3.2-Develop export and domestic trade training curriculum and "How to Export From Yemen" handbook (honey to be completed in May 2015).   </t>
  </si>
  <si>
    <t>Export trade training curriculum developed</t>
  </si>
  <si>
    <t>3.4- Participation at regional /int’l trade fairs.</t>
  </si>
  <si>
    <t>CASH MSEs/smallholders farmers + CASH stakeholders/partners</t>
  </si>
  <si>
    <t xml:space="preserve">3.5  Trial shipments (samples) of coffee, honey, horticulture sent to high-end  niche markets and international trade fairs. 
</t>
  </si>
  <si>
    <t>CASH’s 3 VCs exporters and farmers</t>
  </si>
  <si>
    <t>Total amount for Marketing and Finance</t>
  </si>
  <si>
    <t>Marketing and Finance</t>
  </si>
  <si>
    <t>Deliverable/
Notional Indicator</t>
  </si>
  <si>
    <t>Hayat helping artisan centers to source striped  Syrian tent fabric in the local Souk and oversee new production</t>
  </si>
  <si>
    <t>CL-ATA</t>
  </si>
  <si>
    <t>Hayat and Lyn Nelson collaborating long-distance on new production and orders of Market Bags</t>
  </si>
  <si>
    <t>Recruitment of Participants in MRP and TOT in NY in August 2015</t>
  </si>
  <si>
    <t>Hayat and CASH gender specialist meeting with artisan centers in Sana'a to select participants in MRP and TOT in August in NY</t>
  </si>
  <si>
    <t>Hayat and gender specialist are currently planning the recruitment process</t>
  </si>
  <si>
    <t>TOTAL: Craft Value Chain Activities</t>
  </si>
  <si>
    <t>Handicraft Value Chain</t>
  </si>
  <si>
    <t>Coffee  Value Chain</t>
  </si>
  <si>
    <t>Train MAI  Extension Agents  in extension skills</t>
  </si>
  <si>
    <t>Total Horticulture VC</t>
  </si>
  <si>
    <r>
      <rPr>
        <b/>
        <sz val="10"/>
        <rFont val="Calibri"/>
        <family val="2"/>
        <scheme val="minor"/>
      </rPr>
      <t>75 farmers trained</t>
    </r>
    <r>
      <rPr>
        <sz val="10"/>
        <rFont val="Calibri"/>
        <family val="2"/>
        <scheme val="minor"/>
      </rPr>
      <t xml:space="preserve"> from targeted communities on postharvest handling, packaging, and transport strategies to preserve product quality.  Goal is to minimize postharvest losses and add value to produces. Focus will be on building field grading selection and packaging capacity at 7 greenhouse and in-field vegetable production sites. Focus on quality production to sell in supermarkets, hotels and local restaurants.</t>
    </r>
  </si>
  <si>
    <t>Assess YSMO and MAI lab facilities</t>
  </si>
  <si>
    <t>Assess packing industry</t>
  </si>
  <si>
    <t xml:space="preserve">This follow-up is being implemented by the local coordinator Hayat Al-Sharif. There is interest from local consumers and international buyers for the "Market Bags" designed for the Holiday Artisan Fair. </t>
  </si>
  <si>
    <t xml:space="preserve"> Agricultural Finance </t>
  </si>
  <si>
    <t>Sub total</t>
  </si>
  <si>
    <t xml:space="preserve">Marketing and Development </t>
  </si>
  <si>
    <t>Sub Total</t>
  </si>
  <si>
    <t>done</t>
  </si>
  <si>
    <t>7 workshops (200 Farmers)</t>
  </si>
  <si>
    <t>100 Business Plans</t>
  </si>
  <si>
    <t>Research to use Near Infrared Red Spectrophotometry  (NIRS) for coffee origin tracking and identifying genetic characteristics to help protect global coffee production against changing climate conditions (drought, high temperature, etc.)</t>
  </si>
  <si>
    <t>Until may 2015 emphasis will be on signing contract with WCR and initiation of sampling and analysis</t>
  </si>
  <si>
    <t>Training women in business management and linkages development</t>
  </si>
  <si>
    <r>
      <rPr>
        <b/>
        <sz val="10"/>
        <rFont val="Calibri"/>
        <family val="2"/>
        <scheme val="minor"/>
      </rPr>
      <t>120 women trained</t>
    </r>
    <r>
      <rPr>
        <sz val="10"/>
        <rFont val="Calibri"/>
        <family val="2"/>
        <scheme val="minor"/>
      </rPr>
      <t xml:space="preserve"> in business management: business plans, financial management, business startup, record keeping, negotiation skills, marketing, and linkages development </t>
    </r>
  </si>
  <si>
    <t>Educated female youth in the six target governorates with an objective to enhance their skills in business start up and creation of employment opportunities for them.</t>
  </si>
  <si>
    <r>
      <rPr>
        <b/>
        <sz val="10"/>
        <color theme="1"/>
        <rFont val="Calibri"/>
        <family val="2"/>
        <scheme val="minor"/>
      </rPr>
      <t>60 Extension Agents</t>
    </r>
    <r>
      <rPr>
        <sz val="10"/>
        <color theme="1"/>
        <rFont val="Calibri"/>
        <family val="2"/>
        <scheme val="minor"/>
      </rPr>
      <t xml:space="preserve"> from 6 target governorates trained to enhance their skills in extension services and  each EA assigned to work with specific number of farms trained this year and following years for the follow up support and progress monitoring. </t>
    </r>
  </si>
  <si>
    <r>
      <rPr>
        <b/>
        <sz val="10"/>
        <color theme="1"/>
        <rFont val="Calibri"/>
        <family val="2"/>
        <scheme val="minor"/>
      </rPr>
      <t xml:space="preserve">300 farmers, </t>
    </r>
    <r>
      <rPr>
        <sz val="10"/>
        <color theme="1"/>
        <rFont val="Calibri"/>
        <family val="2"/>
        <scheme val="minor"/>
      </rPr>
      <t xml:space="preserve"> trained in water and production management: seedling selection, irrigation, weeding, disease control, fertilizer management, pruning, cherry picking, drying, storage, packing and transportation handling. </t>
    </r>
  </si>
  <si>
    <r>
      <t xml:space="preserve">SCAA Event Seattle: </t>
    </r>
    <r>
      <rPr>
        <sz val="10"/>
        <color rgb="FFFF0000"/>
        <rFont val="Calibri"/>
        <family val="2"/>
        <scheme val="minor"/>
      </rPr>
      <t>Spending  on the this activity is subject to participation of at least 4 Yemeni coffee traders in the SCAA at their own expenses</t>
    </r>
  </si>
  <si>
    <t>US. Seattle, WA</t>
  </si>
  <si>
    <t>A public-private partnership will be developed and a competitive MOU will be signed that supports pilot marketing agreements involving CASH supported, green coffee exporters and international buyers.                                               Immediately following the SCAA Event in Seattle, we will conduct a first of its kind marketing event featuring Yemen coffee. The event will be a public-­‐facing coffee cupping session and promotional event held at a D.C. area coffee shop, highlighting work being done in the origin and direct trade relationships developed between Yemen exporters and high value specialty coffee buyers. Arrangements will be made for the same D.C.-­‐area coffee buyer/roaster to purchase a micro-­‐lot of coffee and serve it at the event and the exporter will be present for the activity and Q &amp; A session.</t>
  </si>
  <si>
    <r>
      <rPr>
        <b/>
        <sz val="10"/>
        <rFont val="Calibri"/>
        <family val="2"/>
        <scheme val="minor"/>
      </rPr>
      <t>300 coffee farmers and MAI Extension Agents</t>
    </r>
    <r>
      <rPr>
        <sz val="10"/>
        <rFont val="Calibri"/>
        <family val="2"/>
        <scheme val="minor"/>
      </rPr>
      <t xml:space="preserve"> trained in on-farm management and training material delivered to the trainees. Training will specifically cover rainwater harvesting, storage and drip irrigation</t>
    </r>
  </si>
  <si>
    <t>Commercial and small scale farmers, MAI Extension Agents, input suppliers and Water User Associations will be trained in sustainable water conservation methods for coffee production. Emphasis will be on the loan term benefits by explaining cost benefit analysis.</t>
  </si>
  <si>
    <r>
      <rPr>
        <b/>
        <sz val="10"/>
        <rFont val="Calibri"/>
        <family val="2"/>
        <scheme val="minor"/>
      </rPr>
      <t>280</t>
    </r>
    <r>
      <rPr>
        <b/>
        <sz val="10"/>
        <color theme="1"/>
        <rFont val="Calibri"/>
        <family val="2"/>
        <scheme val="minor"/>
      </rPr>
      <t xml:space="preserve"> </t>
    </r>
    <r>
      <rPr>
        <sz val="10"/>
        <color theme="1"/>
        <rFont val="Calibri"/>
        <family val="2"/>
        <scheme val="minor"/>
      </rPr>
      <t>trained in production activities: seedling selection, irrigation, weeding, disease control, fertilizer management, harvesting, washing and sorting, packing and transportation handling. Technical assistance provided to all the target farmers and their progress monitored in coordination with the Governorate MAIs.</t>
    </r>
  </si>
  <si>
    <t>Commercial, suppliers, service providers and subsistence farmers from nearby areas of CLP demonstrations sites and AnswerPlot sites. The EAs will provide the follow up technical support. In consultation with the Water Specialist, the CASH FCs take corrective measures when and where required.</t>
  </si>
  <si>
    <t xml:space="preserve">Each EA keeps record on progress to make sure that the target of 50% production increase is achievable over the project time. CASH Field Coordinators (FCs) in each governorate coordinate with the MAI officials and Humanitarian Programs, and collect reports from the EAs, provide necessary logistical support, schedule and organize meetings, review progress and report to the Horticulture Specialist on weekly basis or as required. </t>
  </si>
  <si>
    <t>Sana'a, Taiz Dhamar, Ibb, Raymah</t>
  </si>
  <si>
    <t xml:space="preserve"> Taiz,  Ibb, Raymah</t>
  </si>
  <si>
    <r>
      <t>Targeted  three women's LMAs established,  training to occur monthly, target one month for full feeding and husbandry program.</t>
    </r>
    <r>
      <rPr>
        <sz val="10"/>
        <rFont val="Calibri"/>
        <family val="2"/>
        <scheme val="minor"/>
      </rPr>
      <t xml:space="preserve">  </t>
    </r>
  </si>
  <si>
    <t>Follow-up to Holiday Artisan Fair (New Activity)</t>
  </si>
  <si>
    <t>Select 6 artisan leaders for participation  in Market Readiness Program, Training of Trainers and PD Workshop for Weavers in NY in August 2015</t>
  </si>
  <si>
    <t xml:space="preserve">Improved policies, procedures, and capacity in managing agriculture portfolios.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</si>
</sst>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_([$$-409]* #,##0_);_([$$-409]* \(#,##0\);_([$$-409]* &quot;-&quot;??_);_(@_)"/>
    <numFmt numFmtId="166" formatCode="&quot;$&quot;#,##0.00"/>
    <numFmt numFmtId="167" formatCode="_(&quot;$&quot;* #,##0_);_(&quot;$&quot;* \(#,##0\);_(&quot;$&quot;* &quot;-&quot;??_);_(@_)"/>
  </numFmts>
  <fonts count="3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b/>
      <sz val="10"/>
      <color indexed="8"/>
      <name val="Calibri"/>
      <family val="2"/>
      <scheme val="minor"/>
    </font>
    <font>
      <b/>
      <sz val="10"/>
      <name val="Calibri"/>
      <family val="2"/>
      <scheme val="minor"/>
    </font>
    <font>
      <sz val="10"/>
      <color indexed="8"/>
      <name val="Calibri"/>
      <family val="2"/>
      <scheme val="minor"/>
    </font>
    <font>
      <sz val="10"/>
      <name val="Calibri"/>
      <family val="2"/>
      <scheme val="minor"/>
    </font>
    <font>
      <b/>
      <u val="doubleAccounting"/>
      <sz val="10"/>
      <name val="Calibri"/>
      <family val="2"/>
      <scheme val="minor"/>
    </font>
    <font>
      <sz val="10"/>
      <color rgb="FFC00000"/>
      <name val="Calibri"/>
      <family val="2"/>
      <scheme val="minor"/>
    </font>
    <font>
      <b/>
      <sz val="11"/>
      <name val="Calibri"/>
      <family val="2"/>
      <scheme val="minor"/>
    </font>
    <font>
      <sz val="10"/>
      <color rgb="FFFF0000"/>
      <name val="Calibri"/>
      <family val="2"/>
      <scheme val="minor"/>
    </font>
    <font>
      <b/>
      <sz val="9"/>
      <color indexed="81"/>
      <name val="Tahoma"/>
      <charset val="1"/>
    </font>
    <font>
      <sz val="9"/>
      <color indexed="81"/>
      <name val="Tahoma"/>
      <charset val="1"/>
    </font>
    <font>
      <b/>
      <sz val="15"/>
      <color theme="4" tint="-0.249977111117893"/>
      <name val="Calibri"/>
      <family val="2"/>
      <scheme val="minor"/>
    </font>
    <font>
      <b/>
      <sz val="11"/>
      <color indexed="8"/>
      <name val="Calibri"/>
      <family val="2"/>
      <scheme val="minor"/>
    </font>
    <font>
      <sz val="11"/>
      <color theme="3"/>
      <name val="Calibri"/>
      <family val="2"/>
      <scheme val="minor"/>
    </font>
    <font>
      <sz val="8"/>
      <color theme="1"/>
      <name val="Calibri"/>
      <family val="2"/>
      <scheme val="minor"/>
    </font>
    <font>
      <u val="doubleAccounting"/>
      <sz val="10"/>
      <color theme="1"/>
      <name val="Calibri"/>
      <family val="2"/>
      <scheme val="minor"/>
    </font>
    <font>
      <u val="doubleAccounting"/>
      <sz val="10"/>
      <name val="Calibri"/>
      <family val="2"/>
      <scheme val="minor"/>
    </font>
    <font>
      <sz val="12"/>
      <name val="Calibri"/>
      <family val="2"/>
      <scheme val="minor"/>
    </font>
    <font>
      <b/>
      <sz val="12"/>
      <name val="Calibri"/>
      <family val="2"/>
      <scheme val="minor"/>
    </font>
    <font>
      <b/>
      <sz val="16"/>
      <color theme="4" tint="-0.249977111117893"/>
      <name val="Calibri"/>
      <family val="2"/>
      <scheme val="minor"/>
    </font>
    <font>
      <b/>
      <sz val="12"/>
      <color theme="1"/>
      <name val="Calibri"/>
      <family val="2"/>
      <scheme val="minor"/>
    </font>
    <font>
      <b/>
      <sz val="14"/>
      <color theme="1"/>
      <name val="Calibri"/>
      <family val="2"/>
      <scheme val="minor"/>
    </font>
    <font>
      <b/>
      <sz val="10"/>
      <color rgb="FF0000CC"/>
      <name val="Calibri"/>
      <family val="2"/>
      <scheme val="minor"/>
    </font>
    <font>
      <b/>
      <sz val="10"/>
      <color rgb="FF000000"/>
      <name val="Calibri"/>
      <family val="2"/>
      <scheme val="minor"/>
    </font>
    <font>
      <sz val="10"/>
      <color rgb="FF000000"/>
      <name val="Calibri"/>
      <family val="2"/>
      <scheme val="minor"/>
    </font>
    <font>
      <b/>
      <sz val="9"/>
      <color indexed="81"/>
      <name val="Tahoma"/>
      <family val="2"/>
    </font>
    <font>
      <sz val="9"/>
      <color indexed="81"/>
      <name val="Tahoma"/>
      <family val="2"/>
    </font>
    <font>
      <sz val="14"/>
      <color theme="1"/>
      <name val="Calibri"/>
      <family val="2"/>
      <scheme val="minor"/>
    </font>
    <font>
      <b/>
      <i/>
      <sz val="11"/>
      <color theme="1"/>
      <name val="Calibri"/>
      <family val="2"/>
      <scheme val="minor"/>
    </font>
    <font>
      <sz val="11"/>
      <name val="Calibri"/>
      <family val="2"/>
      <scheme val="minor"/>
    </font>
    <font>
      <sz val="10"/>
      <color theme="0"/>
      <name val="Calibri"/>
      <family val="2"/>
      <scheme val="minor"/>
    </font>
    <font>
      <b/>
      <sz val="10"/>
      <color theme="4" tint="-0.249977111117893"/>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6"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4" fillId="0" borderId="0"/>
  </cellStyleXfs>
  <cellXfs count="307">
    <xf numFmtId="0" fontId="0" fillId="0" borderId="0" xfId="0"/>
    <xf numFmtId="0" fontId="2" fillId="0" borderId="0" xfId="0" applyFont="1"/>
    <xf numFmtId="0" fontId="3" fillId="0" borderId="0" xfId="0" applyFont="1" applyAlignment="1"/>
    <xf numFmtId="164" fontId="3" fillId="0" borderId="0" xfId="0" applyNumberFormat="1" applyFont="1" applyAlignment="1">
      <alignment horizontal="center"/>
    </xf>
    <xf numFmtId="0" fontId="2" fillId="0" borderId="0" xfId="0" applyFont="1" applyAlignment="1"/>
    <xf numFmtId="0" fontId="2" fillId="0" borderId="0" xfId="0" applyFont="1" applyAlignment="1" applyProtection="1">
      <protection locked="0"/>
    </xf>
    <xf numFmtId="164" fontId="2" fillId="0" borderId="0" xfId="0" applyNumberFormat="1" applyFont="1" applyAlignment="1">
      <alignment horizontal="center"/>
    </xf>
    <xf numFmtId="0" fontId="8" fillId="0" borderId="8" xfId="1" applyFont="1" applyFill="1" applyBorder="1" applyAlignment="1">
      <alignment horizontal="left" vertical="center" wrapText="1"/>
    </xf>
    <xf numFmtId="0" fontId="2" fillId="0" borderId="8" xfId="0" applyFont="1" applyBorder="1" applyAlignment="1">
      <alignment horizontal="left" vertical="center" wrapText="1"/>
    </xf>
    <xf numFmtId="0" fontId="8" fillId="0" borderId="1" xfId="1" applyFont="1" applyBorder="1" applyAlignment="1">
      <alignment horizontal="left" vertical="center" wrapText="1"/>
    </xf>
    <xf numFmtId="164" fontId="2" fillId="0" borderId="8" xfId="0" applyNumberFormat="1" applyFont="1" applyBorder="1" applyAlignment="1">
      <alignment horizontal="center" vertical="center" wrapText="1"/>
    </xf>
    <xf numFmtId="0" fontId="2" fillId="0" borderId="8" xfId="1" applyFont="1" applyFill="1" applyBorder="1" applyAlignment="1">
      <alignment vertical="center" wrapText="1"/>
    </xf>
    <xf numFmtId="0" fontId="2" fillId="3" borderId="8" xfId="1" applyFont="1" applyFill="1" applyBorder="1" applyAlignment="1">
      <alignment vertical="center" wrapText="1"/>
    </xf>
    <xf numFmtId="165" fontId="9" fillId="0" borderId="8" xfId="1" applyNumberFormat="1" applyFont="1" applyFill="1" applyBorder="1" applyAlignment="1">
      <alignment vertical="center" wrapText="1"/>
    </xf>
    <xf numFmtId="0" fontId="2" fillId="4" borderId="8"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165" fontId="9" fillId="3" borderId="1" xfId="1" applyNumberFormat="1" applyFont="1" applyFill="1" applyBorder="1" applyAlignment="1">
      <alignment vertical="center" wrapText="1"/>
    </xf>
    <xf numFmtId="0" fontId="2" fillId="3" borderId="1" xfId="1" applyFont="1" applyFill="1" applyBorder="1" applyAlignment="1">
      <alignment vertical="center" wrapText="1"/>
    </xf>
    <xf numFmtId="165" fontId="9" fillId="0" borderId="1" xfId="1" applyNumberFormat="1" applyFont="1" applyFill="1" applyBorder="1" applyAlignment="1">
      <alignment vertical="center" wrapText="1"/>
    </xf>
    <xf numFmtId="0" fontId="2" fillId="4" borderId="1" xfId="1" applyFont="1" applyFill="1" applyBorder="1" applyAlignment="1">
      <alignment vertical="center" wrapText="1"/>
    </xf>
    <xf numFmtId="0" fontId="2" fillId="4" borderId="1" xfId="0" applyFont="1" applyFill="1" applyBorder="1" applyAlignment="1">
      <alignment horizontal="left" vertical="center" wrapText="1"/>
    </xf>
    <xf numFmtId="164" fontId="2" fillId="4" borderId="1" xfId="0" applyNumberFormat="1" applyFont="1" applyFill="1" applyBorder="1" applyAlignment="1">
      <alignment horizontal="center" vertical="center" wrapText="1"/>
    </xf>
    <xf numFmtId="165" fontId="9" fillId="4" borderId="1" xfId="1" applyNumberFormat="1" applyFont="1" applyFill="1" applyBorder="1" applyAlignment="1">
      <alignment vertical="center" wrapText="1"/>
    </xf>
    <xf numFmtId="0" fontId="8" fillId="0" borderId="4" xfId="1" applyFont="1" applyBorder="1" applyAlignment="1">
      <alignment horizontal="left" vertical="center" wrapText="1"/>
    </xf>
    <xf numFmtId="0" fontId="2" fillId="0" borderId="0" xfId="0" applyFont="1" applyAlignment="1">
      <alignment vertical="center"/>
    </xf>
    <xf numFmtId="16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1" applyFont="1" applyFill="1" applyBorder="1" applyAlignment="1">
      <alignment horizontal="left" vertical="center" wrapText="1"/>
    </xf>
    <xf numFmtId="164" fontId="8" fillId="0" borderId="1" xfId="1" applyNumberFormat="1" applyFont="1" applyFill="1" applyBorder="1" applyAlignment="1">
      <alignment horizontal="center" vertical="center" wrapText="1"/>
    </xf>
    <xf numFmtId="0" fontId="2" fillId="0" borderId="1" xfId="1" applyFont="1" applyFill="1" applyBorder="1" applyAlignment="1">
      <alignment vertical="center" wrapText="1"/>
    </xf>
    <xf numFmtId="164" fontId="8" fillId="0" borderId="1" xfId="1" applyNumberFormat="1" applyFont="1" applyBorder="1" applyAlignment="1">
      <alignment horizontal="center" vertical="center" wrapText="1"/>
    </xf>
    <xf numFmtId="0" fontId="10" fillId="3" borderId="1" xfId="1" applyFont="1" applyFill="1" applyBorder="1" applyAlignment="1">
      <alignment vertical="center" wrapText="1"/>
    </xf>
    <xf numFmtId="0" fontId="10" fillId="4" borderId="1" xfId="1" applyFont="1" applyFill="1" applyBorder="1" applyAlignment="1">
      <alignment vertical="center" wrapText="1"/>
    </xf>
    <xf numFmtId="166" fontId="8" fillId="0" borderId="1" xfId="1" applyNumberFormat="1" applyFont="1" applyBorder="1" applyAlignment="1">
      <alignment horizontal="left" vertical="center" wrapText="1"/>
    </xf>
    <xf numFmtId="0" fontId="10" fillId="0" borderId="1" xfId="1" applyFont="1" applyFill="1" applyBorder="1" applyAlignment="1">
      <alignment vertical="center" wrapText="1"/>
    </xf>
    <xf numFmtId="0" fontId="1" fillId="5" borderId="5" xfId="0" applyFont="1" applyFill="1" applyBorder="1" applyAlignment="1"/>
    <xf numFmtId="164" fontId="1" fillId="5" borderId="1" xfId="0" applyNumberFormat="1" applyFont="1" applyFill="1" applyBorder="1" applyAlignment="1">
      <alignment horizontal="center"/>
    </xf>
    <xf numFmtId="0" fontId="1" fillId="5" borderId="11" xfId="0" applyFont="1" applyFill="1" applyBorder="1" applyAlignment="1"/>
    <xf numFmtId="0" fontId="11" fillId="4" borderId="3" xfId="0" applyFont="1" applyFill="1" applyBorder="1" applyAlignment="1"/>
    <xf numFmtId="0" fontId="11" fillId="4" borderId="11" xfId="0" applyFont="1" applyFill="1" applyBorder="1" applyAlignment="1">
      <alignment vertical="center" wrapText="1"/>
    </xf>
    <xf numFmtId="164" fontId="11" fillId="4" borderId="5"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4" borderId="0" xfId="1" applyFont="1" applyFill="1" applyBorder="1"/>
    <xf numFmtId="0" fontId="4" fillId="4" borderId="0" xfId="1" applyFont="1" applyFill="1" applyBorder="1"/>
    <xf numFmtId="0" fontId="15" fillId="4" borderId="0" xfId="0" applyFont="1" applyFill="1" applyBorder="1" applyAlignment="1">
      <alignment vertical="center"/>
    </xf>
    <xf numFmtId="0" fontId="0" fillId="4" borderId="0" xfId="0" applyFill="1" applyBorder="1" applyAlignment="1">
      <alignment horizontal="right"/>
    </xf>
    <xf numFmtId="0" fontId="0" fillId="4" borderId="0" xfId="0" applyFill="1" applyBorder="1"/>
    <xf numFmtId="0" fontId="1" fillId="2" borderId="2" xfId="1" applyFont="1" applyFill="1" applyBorder="1" applyAlignment="1" applyProtection="1">
      <alignment horizontal="center" vertical="center"/>
      <protection locked="0"/>
    </xf>
    <xf numFmtId="0" fontId="1" fillId="2" borderId="5" xfId="1" applyFont="1" applyFill="1" applyBorder="1" applyAlignment="1" applyProtection="1">
      <alignment horizontal="center" vertical="center"/>
      <protection locked="0"/>
    </xf>
    <xf numFmtId="0" fontId="1" fillId="2" borderId="6" xfId="1" applyFont="1" applyFill="1" applyBorder="1" applyAlignment="1" applyProtection="1">
      <alignment horizontal="center" vertical="center"/>
      <protection locked="0"/>
    </xf>
    <xf numFmtId="0" fontId="6" fillId="4" borderId="0" xfId="1" applyFont="1" applyFill="1" applyBorder="1" applyAlignment="1">
      <alignment horizontal="center" vertical="center" wrapText="1"/>
    </xf>
    <xf numFmtId="0" fontId="5" fillId="4" borderId="0" xfId="0" applyFont="1" applyFill="1" applyBorder="1" applyAlignment="1">
      <alignment horizontal="center" vertical="center"/>
    </xf>
    <xf numFmtId="0" fontId="7" fillId="2" borderId="1" xfId="1" applyFont="1" applyFill="1" applyBorder="1" applyAlignment="1">
      <alignment horizontal="center" vertical="center" textRotation="90"/>
    </xf>
    <xf numFmtId="0" fontId="17" fillId="4" borderId="0" xfId="1" applyFont="1" applyFill="1" applyBorder="1" applyAlignment="1">
      <alignment vertical="center"/>
    </xf>
    <xf numFmtId="0" fontId="2" fillId="4" borderId="0" xfId="1" applyFont="1" applyFill="1" applyBorder="1" applyAlignment="1">
      <alignment horizontal="left" vertical="center"/>
    </xf>
    <xf numFmtId="0" fontId="2" fillId="0" borderId="8" xfId="0" applyFont="1" applyFill="1" applyBorder="1" applyAlignment="1">
      <alignment horizontal="left" vertical="center" wrapText="1"/>
    </xf>
    <xf numFmtId="165" fontId="9" fillId="3" borderId="8" xfId="1" applyNumberFormat="1" applyFont="1" applyFill="1" applyBorder="1" applyAlignment="1">
      <alignment vertical="center" wrapText="1"/>
    </xf>
    <xf numFmtId="165" fontId="9" fillId="0" borderId="9" xfId="1" applyNumberFormat="1" applyFont="1" applyFill="1" applyBorder="1" applyAlignment="1">
      <alignment vertical="center" wrapText="1"/>
    </xf>
    <xf numFmtId="0" fontId="2" fillId="4" borderId="9" xfId="1" applyFont="1" applyFill="1" applyBorder="1" applyAlignment="1">
      <alignment horizontal="left" vertical="center" wrapText="1"/>
    </xf>
    <xf numFmtId="0" fontId="18" fillId="4" borderId="0" xfId="0" applyFont="1" applyFill="1" applyBorder="1" applyAlignment="1">
      <alignment horizontal="left" vertical="center" wrapText="1"/>
    </xf>
    <xf numFmtId="165" fontId="9" fillId="4" borderId="12" xfId="1" applyNumberFormat="1" applyFont="1" applyFill="1" applyBorder="1" applyAlignment="1">
      <alignment vertical="center" wrapText="1"/>
    </xf>
    <xf numFmtId="0" fontId="2" fillId="4" borderId="12" xfId="1"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left" vertical="center" wrapText="1"/>
    </xf>
    <xf numFmtId="0" fontId="8" fillId="4" borderId="1" xfId="1" applyFont="1" applyFill="1" applyBorder="1" applyAlignment="1">
      <alignment horizontal="left" vertical="center" wrapText="1"/>
    </xf>
    <xf numFmtId="0" fontId="10" fillId="0" borderId="1" xfId="1" applyFont="1" applyFill="1" applyBorder="1" applyAlignment="1">
      <alignment horizontal="justify" vertical="center"/>
    </xf>
    <xf numFmtId="0" fontId="10" fillId="3" borderId="1" xfId="1" applyFont="1" applyFill="1" applyBorder="1" applyAlignment="1">
      <alignment horizontal="justify" vertical="center"/>
    </xf>
    <xf numFmtId="0" fontId="10" fillId="4" borderId="12" xfId="1" applyFont="1" applyFill="1" applyBorder="1" applyAlignment="1">
      <alignment horizontal="justify" vertical="center"/>
    </xf>
    <xf numFmtId="165" fontId="19" fillId="4" borderId="0" xfId="1" applyNumberFormat="1" applyFont="1" applyFill="1" applyBorder="1" applyAlignment="1">
      <alignment horizontal="right" vertical="center" wrapText="1"/>
    </xf>
    <xf numFmtId="0" fontId="2" fillId="4" borderId="0" xfId="1" applyFont="1" applyFill="1" applyBorder="1" applyAlignment="1">
      <alignment horizontal="justify" vertical="center"/>
    </xf>
    <xf numFmtId="0" fontId="4" fillId="4" borderId="0" xfId="1" applyFont="1" applyFill="1" applyBorder="1" applyAlignment="1">
      <alignment horizontal="left" vertical="center" wrapText="1"/>
    </xf>
    <xf numFmtId="164" fontId="8" fillId="4" borderId="1" xfId="1" applyNumberFormat="1" applyFont="1" applyFill="1" applyBorder="1" applyAlignment="1">
      <alignment horizontal="center" vertical="center" wrapText="1"/>
    </xf>
    <xf numFmtId="165" fontId="9" fillId="3" borderId="1" xfId="1" applyNumberFormat="1" applyFont="1" applyFill="1" applyBorder="1" applyAlignment="1">
      <alignment horizontal="right" vertical="center" wrapText="1"/>
    </xf>
    <xf numFmtId="0" fontId="10" fillId="3" borderId="1" xfId="1" applyFont="1" applyFill="1" applyBorder="1" applyAlignment="1">
      <alignment vertical="center"/>
    </xf>
    <xf numFmtId="165" fontId="9" fillId="4" borderId="12" xfId="1" applyNumberFormat="1" applyFont="1" applyFill="1" applyBorder="1" applyAlignment="1">
      <alignment horizontal="right" vertical="center" wrapText="1"/>
    </xf>
    <xf numFmtId="0" fontId="12" fillId="3" borderId="4" xfId="1" applyFont="1" applyFill="1" applyBorder="1" applyAlignment="1">
      <alignment horizontal="justify" vertical="center"/>
    </xf>
    <xf numFmtId="0" fontId="10" fillId="3" borderId="4" xfId="1" applyFont="1" applyFill="1" applyBorder="1" applyAlignment="1">
      <alignment vertical="center"/>
    </xf>
    <xf numFmtId="0" fontId="12" fillId="4" borderId="4" xfId="1" applyFont="1" applyFill="1" applyBorder="1" applyAlignment="1">
      <alignment horizontal="justify" vertical="center"/>
    </xf>
    <xf numFmtId="0" fontId="12" fillId="4" borderId="12" xfId="1" applyFont="1" applyFill="1" applyBorder="1" applyAlignment="1">
      <alignment horizontal="justify" vertical="center"/>
    </xf>
    <xf numFmtId="165" fontId="20" fillId="4" borderId="0" xfId="1" applyNumberFormat="1" applyFont="1" applyFill="1" applyBorder="1" applyAlignment="1">
      <alignment horizontal="right" vertical="center" wrapText="1"/>
    </xf>
    <xf numFmtId="0" fontId="8" fillId="4" borderId="0" xfId="1" applyFont="1" applyFill="1" applyBorder="1" applyAlignment="1">
      <alignment horizontal="justify" vertical="center"/>
    </xf>
    <xf numFmtId="0" fontId="21" fillId="4" borderId="0" xfId="1" applyFont="1" applyFill="1" applyBorder="1" applyAlignment="1">
      <alignment horizontal="left" vertical="center" wrapText="1"/>
    </xf>
    <xf numFmtId="0" fontId="21" fillId="4" borderId="0" xfId="1" applyFont="1" applyFill="1" applyBorder="1"/>
    <xf numFmtId="0" fontId="11" fillId="5" borderId="2" xfId="0" applyFont="1" applyFill="1" applyBorder="1" applyAlignment="1">
      <alignment vertical="center"/>
    </xf>
    <xf numFmtId="0" fontId="11" fillId="5" borderId="5" xfId="0" applyFont="1" applyFill="1" applyBorder="1" applyAlignment="1">
      <alignment vertical="center"/>
    </xf>
    <xf numFmtId="0" fontId="22" fillId="4" borderId="0" xfId="1" applyFont="1" applyFill="1" applyBorder="1" applyAlignment="1">
      <alignment horizontal="right" vertical="center" wrapText="1"/>
    </xf>
    <xf numFmtId="0" fontId="23" fillId="4" borderId="0" xfId="0" applyFont="1" applyFill="1" applyBorder="1" applyAlignment="1">
      <alignment vertical="center"/>
    </xf>
    <xf numFmtId="0" fontId="2" fillId="4" borderId="0" xfId="0" applyFont="1" applyFill="1" applyBorder="1"/>
    <xf numFmtId="164" fontId="8" fillId="0" borderId="8" xfId="1" applyNumberFormat="1" applyFont="1" applyFill="1" applyBorder="1" applyAlignment="1">
      <alignment horizontal="center" vertical="center" wrapText="1"/>
    </xf>
    <xf numFmtId="0" fontId="10" fillId="3" borderId="8" xfId="1" applyFont="1" applyFill="1" applyBorder="1" applyAlignment="1">
      <alignment vertical="center"/>
    </xf>
    <xf numFmtId="0" fontId="10" fillId="3" borderId="8" xfId="1" applyFont="1" applyFill="1" applyBorder="1" applyAlignment="1">
      <alignment horizontal="justify" vertical="center"/>
    </xf>
    <xf numFmtId="0" fontId="10" fillId="4" borderId="8" xfId="1" applyFont="1" applyFill="1" applyBorder="1" applyAlignment="1">
      <alignment vertical="center"/>
    </xf>
    <xf numFmtId="0" fontId="8" fillId="4" borderId="8" xfId="1" applyFont="1" applyFill="1" applyBorder="1" applyAlignment="1">
      <alignment vertical="center" wrapText="1"/>
    </xf>
    <xf numFmtId="0" fontId="12" fillId="3" borderId="1" xfId="1" applyFont="1" applyFill="1" applyBorder="1" applyAlignment="1">
      <alignment horizontal="justify" vertical="center"/>
    </xf>
    <xf numFmtId="0" fontId="12" fillId="0" borderId="1" xfId="1" applyFont="1" applyFill="1" applyBorder="1" applyAlignment="1">
      <alignment horizontal="justify" vertical="center"/>
    </xf>
    <xf numFmtId="0" fontId="8" fillId="4" borderId="1" xfId="1" applyFont="1" applyFill="1" applyBorder="1" applyAlignment="1">
      <alignment vertical="center" wrapText="1"/>
    </xf>
    <xf numFmtId="0" fontId="24" fillId="5" borderId="5" xfId="0" applyFont="1" applyFill="1" applyBorder="1" applyAlignment="1">
      <alignment vertical="center"/>
    </xf>
    <xf numFmtId="164" fontId="24" fillId="5" borderId="1" xfId="0" applyNumberFormat="1" applyFont="1" applyFill="1" applyBorder="1" applyAlignment="1">
      <alignment horizontal="center" vertical="center"/>
    </xf>
    <xf numFmtId="0" fontId="1" fillId="5" borderId="2" xfId="0" applyFont="1" applyFill="1" applyBorder="1" applyAlignment="1"/>
    <xf numFmtId="0" fontId="1" fillId="5" borderId="6" xfId="0" applyFont="1" applyFill="1" applyBorder="1" applyAlignment="1"/>
    <xf numFmtId="0" fontId="8" fillId="0" borderId="8" xfId="1" applyFont="1" applyBorder="1" applyAlignment="1">
      <alignment horizontal="left" vertical="center" wrapText="1"/>
    </xf>
    <xf numFmtId="0" fontId="8" fillId="4" borderId="8" xfId="1" applyFont="1" applyFill="1" applyBorder="1" applyAlignment="1">
      <alignment horizontal="left" vertical="center" wrapText="1"/>
    </xf>
    <xf numFmtId="164" fontId="21" fillId="4" borderId="8" xfId="1" applyNumberFormat="1" applyFont="1" applyFill="1" applyBorder="1" applyAlignment="1">
      <alignment horizontal="center" vertical="center" wrapText="1"/>
    </xf>
    <xf numFmtId="0" fontId="12" fillId="3" borderId="8" xfId="1" applyFont="1" applyFill="1" applyBorder="1" applyAlignment="1">
      <alignment horizontal="justify" vertical="center"/>
    </xf>
    <xf numFmtId="164" fontId="21" fillId="4" borderId="1" xfId="1" applyNumberFormat="1" applyFont="1" applyFill="1" applyBorder="1" applyAlignment="1">
      <alignment horizontal="center" vertical="center" wrapText="1"/>
    </xf>
    <xf numFmtId="0" fontId="12" fillId="4" borderId="1" xfId="1" applyFont="1" applyFill="1" applyBorder="1" applyAlignment="1">
      <alignment horizontal="justify" vertical="center"/>
    </xf>
    <xf numFmtId="0" fontId="2" fillId="4" borderId="1" xfId="1" applyFont="1" applyFill="1" applyBorder="1" applyAlignment="1">
      <alignment horizontal="left" vertical="center" wrapText="1"/>
    </xf>
    <xf numFmtId="0" fontId="25" fillId="5" borderId="2" xfId="0" applyFont="1" applyFill="1" applyBorder="1" applyAlignment="1"/>
    <xf numFmtId="0" fontId="2" fillId="5" borderId="5" xfId="0" applyFont="1" applyFill="1" applyBorder="1" applyAlignment="1"/>
    <xf numFmtId="164" fontId="24" fillId="5" borderId="1" xfId="0" applyNumberFormat="1" applyFont="1" applyFill="1" applyBorder="1" applyAlignment="1">
      <alignment horizontal="center"/>
    </xf>
    <xf numFmtId="0" fontId="2" fillId="5" borderId="6" xfId="0" applyFont="1" applyFill="1" applyBorder="1" applyAlignment="1"/>
    <xf numFmtId="0" fontId="7" fillId="2" borderId="4" xfId="1" applyFont="1" applyFill="1" applyBorder="1" applyAlignment="1">
      <alignment horizontal="center" vertical="center" textRotation="90"/>
    </xf>
    <xf numFmtId="0" fontId="6" fillId="0" borderId="13" xfId="1" applyFont="1" applyBorder="1" applyAlignment="1">
      <alignment horizontal="left" vertical="top" wrapText="1"/>
    </xf>
    <xf numFmtId="0" fontId="8" fillId="0" borderId="15" xfId="1" applyFont="1" applyBorder="1" applyAlignment="1">
      <alignment horizontal="left" vertical="center" wrapText="1"/>
    </xf>
    <xf numFmtId="166" fontId="8" fillId="0" borderId="15" xfId="1" applyNumberFormat="1" applyFont="1" applyBorder="1" applyAlignment="1">
      <alignment horizontal="right" vertical="center" wrapText="1"/>
    </xf>
    <xf numFmtId="0" fontId="2" fillId="0" borderId="15" xfId="0" applyFont="1" applyBorder="1"/>
    <xf numFmtId="0" fontId="10" fillId="4" borderId="15" xfId="1" applyFont="1" applyFill="1" applyBorder="1" applyAlignment="1">
      <alignment vertical="center"/>
    </xf>
    <xf numFmtId="0" fontId="2" fillId="0" borderId="15" xfId="1" applyFont="1" applyFill="1" applyBorder="1" applyAlignment="1">
      <alignment horizontal="justify" vertical="center"/>
    </xf>
    <xf numFmtId="0" fontId="2" fillId="3" borderId="15" xfId="1" applyFont="1" applyFill="1" applyBorder="1" applyAlignment="1">
      <alignment horizontal="justify" vertical="center"/>
    </xf>
    <xf numFmtId="0" fontId="8" fillId="0" borderId="15" xfId="1" applyFont="1" applyBorder="1" applyAlignment="1">
      <alignment horizontal="center" vertical="center" wrapText="1"/>
    </xf>
    <xf numFmtId="0" fontId="2" fillId="0" borderId="16" xfId="0" applyFont="1" applyBorder="1" applyAlignment="1">
      <alignment horizontal="center" vertical="center" wrapText="1"/>
    </xf>
    <xf numFmtId="0" fontId="8" fillId="0" borderId="17" xfId="1" applyFont="1" applyBorder="1" applyAlignment="1">
      <alignment horizontal="left" vertical="center" wrapText="1"/>
    </xf>
    <xf numFmtId="166" fontId="8" fillId="0" borderId="1" xfId="1" applyNumberFormat="1" applyFont="1" applyBorder="1" applyAlignment="1">
      <alignment horizontal="right" vertical="center" wrapText="1"/>
    </xf>
    <xf numFmtId="0" fontId="2" fillId="0" borderId="1" xfId="0" applyFont="1" applyBorder="1"/>
    <xf numFmtId="0" fontId="10" fillId="4" borderId="1" xfId="1" applyFont="1" applyFill="1" applyBorder="1" applyAlignment="1">
      <alignment vertical="center"/>
    </xf>
    <xf numFmtId="0" fontId="2" fillId="0" borderId="1" xfId="1" applyFont="1" applyFill="1" applyBorder="1" applyAlignment="1">
      <alignment horizontal="justify" vertical="center"/>
    </xf>
    <xf numFmtId="0" fontId="2" fillId="3" borderId="1" xfId="1" applyFont="1" applyFill="1" applyBorder="1" applyAlignment="1">
      <alignment horizontal="justify" vertical="center"/>
    </xf>
    <xf numFmtId="0" fontId="8" fillId="0" borderId="1" xfId="1" applyFont="1" applyBorder="1" applyAlignment="1">
      <alignment horizontal="center" vertical="center" wrapText="1"/>
    </xf>
    <xf numFmtId="0" fontId="2" fillId="0" borderId="18" xfId="0" applyFont="1" applyBorder="1" applyAlignment="1">
      <alignment horizontal="center"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166" fontId="8" fillId="0" borderId="20" xfId="1" applyNumberFormat="1" applyFont="1" applyBorder="1" applyAlignment="1">
      <alignment horizontal="right" vertical="center" wrapText="1"/>
    </xf>
    <xf numFmtId="0" fontId="2" fillId="0" borderId="20" xfId="0" applyFont="1" applyBorder="1"/>
    <xf numFmtId="0" fontId="10" fillId="4" borderId="20" xfId="1" applyFont="1" applyFill="1" applyBorder="1" applyAlignment="1">
      <alignment vertical="center"/>
    </xf>
    <xf numFmtId="0" fontId="2" fillId="0" borderId="20" xfId="1" applyFont="1" applyFill="1" applyBorder="1" applyAlignment="1">
      <alignment horizontal="justify" vertical="center"/>
    </xf>
    <xf numFmtId="0" fontId="10" fillId="3" borderId="20" xfId="1" applyFont="1" applyFill="1" applyBorder="1" applyAlignment="1">
      <alignment vertical="center"/>
    </xf>
    <xf numFmtId="0" fontId="8" fillId="0" borderId="20" xfId="1" applyFont="1" applyBorder="1" applyAlignment="1">
      <alignment horizontal="center" vertical="center" wrapText="1"/>
    </xf>
    <xf numFmtId="0" fontId="2" fillId="0" borderId="21" xfId="0" applyFont="1" applyBorder="1" applyAlignment="1">
      <alignment horizontal="center" vertical="center" wrapText="1"/>
    </xf>
    <xf numFmtId="0" fontId="2" fillId="4" borderId="15" xfId="1" applyFont="1" applyFill="1" applyBorder="1" applyAlignment="1">
      <alignment horizontal="justify" vertical="center"/>
    </xf>
    <xf numFmtId="0" fontId="2" fillId="4" borderId="1" xfId="1" applyFont="1" applyFill="1" applyBorder="1" applyAlignment="1">
      <alignment horizontal="justify" vertical="center"/>
    </xf>
    <xf numFmtId="0" fontId="6" fillId="0" borderId="22" xfId="1" applyFont="1" applyBorder="1" applyAlignment="1">
      <alignment horizontal="left" vertical="center" wrapText="1"/>
    </xf>
    <xf numFmtId="166" fontId="8" fillId="0" borderId="4" xfId="1" applyNumberFormat="1" applyFont="1" applyBorder="1" applyAlignment="1">
      <alignment horizontal="right" vertical="center" wrapText="1"/>
    </xf>
    <xf numFmtId="0" fontId="2" fillId="0" borderId="4" xfId="0" applyFont="1" applyBorder="1"/>
    <xf numFmtId="0" fontId="2" fillId="4" borderId="4" xfId="1" applyFont="1" applyFill="1" applyBorder="1" applyAlignment="1">
      <alignment horizontal="justify" vertical="center"/>
    </xf>
    <xf numFmtId="0" fontId="2" fillId="0" borderId="4" xfId="1" applyFont="1" applyFill="1" applyBorder="1" applyAlignment="1">
      <alignment horizontal="justify" vertical="center"/>
    </xf>
    <xf numFmtId="0" fontId="2" fillId="3" borderId="4" xfId="1" applyFont="1" applyFill="1" applyBorder="1" applyAlignment="1">
      <alignment horizontal="justify" vertical="center"/>
    </xf>
    <xf numFmtId="0" fontId="8" fillId="0" borderId="4" xfId="1" applyFont="1" applyBorder="1" applyAlignment="1">
      <alignment horizontal="center" vertical="center" wrapText="1"/>
    </xf>
    <xf numFmtId="0" fontId="2" fillId="0" borderId="23" xfId="0" applyFont="1" applyBorder="1" applyAlignment="1">
      <alignment horizontal="center" vertical="center" wrapText="1"/>
    </xf>
    <xf numFmtId="0" fontId="6" fillId="0" borderId="19" xfId="1" applyFont="1" applyBorder="1" applyAlignment="1">
      <alignment horizontal="left" vertical="center" wrapText="1"/>
    </xf>
    <xf numFmtId="0" fontId="2" fillId="4" borderId="20" xfId="1" applyFont="1" applyFill="1" applyBorder="1" applyAlignment="1">
      <alignment horizontal="justify" vertical="center"/>
    </xf>
    <xf numFmtId="0" fontId="2" fillId="3" borderId="20" xfId="1" applyFont="1" applyFill="1" applyBorder="1" applyAlignment="1">
      <alignment horizontal="justify" vertical="center"/>
    </xf>
    <xf numFmtId="0" fontId="2" fillId="3" borderId="20" xfId="0" applyFont="1" applyFill="1" applyBorder="1"/>
    <xf numFmtId="0" fontId="2" fillId="0" borderId="24" xfId="0" applyFont="1" applyBorder="1" applyAlignment="1">
      <alignment horizontal="center" vertical="center" wrapText="1"/>
    </xf>
    <xf numFmtId="0" fontId="27" fillId="0" borderId="0" xfId="0" applyFont="1" applyAlignment="1">
      <alignment vertical="center" wrapText="1"/>
    </xf>
    <xf numFmtId="0" fontId="28" fillId="0" borderId="15" xfId="0" applyFont="1" applyBorder="1" applyAlignment="1">
      <alignment vertical="top" wrapText="1"/>
    </xf>
    <xf numFmtId="166" fontId="8" fillId="0" borderId="8" xfId="1" applyNumberFormat="1" applyFont="1" applyBorder="1" applyAlignment="1">
      <alignment horizontal="right" vertical="center" wrapText="1"/>
    </xf>
    <xf numFmtId="0" fontId="2" fillId="0" borderId="8" xfId="0" applyFont="1" applyBorder="1"/>
    <xf numFmtId="0" fontId="2" fillId="4" borderId="8" xfId="1" applyFont="1" applyFill="1" applyBorder="1" applyAlignment="1">
      <alignment horizontal="justify" vertical="center"/>
    </xf>
    <xf numFmtId="0" fontId="2" fillId="0" borderId="8" xfId="1" applyFont="1" applyFill="1" applyBorder="1" applyAlignment="1">
      <alignment horizontal="justify" vertical="center"/>
    </xf>
    <xf numFmtId="0" fontId="2" fillId="3" borderId="8" xfId="1" applyFont="1" applyFill="1" applyBorder="1" applyAlignment="1">
      <alignment horizontal="justify" vertical="center"/>
    </xf>
    <xf numFmtId="0" fontId="8" fillId="0" borderId="8" xfId="1" applyFont="1" applyBorder="1" applyAlignment="1">
      <alignment horizontal="center" vertical="center" wrapText="1"/>
    </xf>
    <xf numFmtId="0" fontId="2" fillId="0" borderId="14" xfId="0" applyFont="1" applyBorder="1" applyAlignment="1">
      <alignment vertical="center" wrapText="1"/>
    </xf>
    <xf numFmtId="0" fontId="2" fillId="0" borderId="0" xfId="0" applyFont="1" applyAlignment="1">
      <alignment vertical="top" wrapText="1"/>
    </xf>
    <xf numFmtId="0" fontId="2" fillId="0" borderId="20" xfId="0" applyFont="1" applyBorder="1" applyAlignment="1">
      <alignment vertical="top" wrapText="1"/>
    </xf>
    <xf numFmtId="0" fontId="2" fillId="0" borderId="15" xfId="0" applyFont="1" applyBorder="1" applyAlignment="1">
      <alignment vertical="center" wrapText="1"/>
    </xf>
    <xf numFmtId="0" fontId="27" fillId="0" borderId="0" xfId="0" applyFont="1" applyAlignment="1">
      <alignment vertical="top" wrapText="1"/>
    </xf>
    <xf numFmtId="0" fontId="28" fillId="0" borderId="0" xfId="0" applyFont="1" applyAlignment="1">
      <alignment wrapText="1"/>
    </xf>
    <xf numFmtId="0" fontId="28" fillId="0" borderId="8" xfId="0" applyFont="1" applyBorder="1" applyAlignment="1">
      <alignment vertical="top" wrapText="1"/>
    </xf>
    <xf numFmtId="0" fontId="2" fillId="0" borderId="25" xfId="0" applyFont="1" applyBorder="1" applyAlignment="1">
      <alignment horizontal="center" vertical="center" wrapText="1"/>
    </xf>
    <xf numFmtId="0" fontId="2" fillId="3" borderId="1" xfId="0" applyFont="1" applyFill="1" applyBorder="1"/>
    <xf numFmtId="0" fontId="2" fillId="0" borderId="26" xfId="0" applyFont="1" applyBorder="1" applyAlignment="1">
      <alignment horizontal="center" vertical="center" wrapText="1"/>
    </xf>
    <xf numFmtId="0" fontId="2" fillId="0" borderId="1" xfId="0" applyFont="1" applyBorder="1" applyAlignment="1">
      <alignment vertical="top" wrapText="1"/>
    </xf>
    <xf numFmtId="0" fontId="6" fillId="0" borderId="2" xfId="1" applyFont="1" applyBorder="1" applyAlignment="1">
      <alignment horizontal="left" vertical="center" wrapText="1"/>
    </xf>
    <xf numFmtId="0" fontId="8" fillId="0" borderId="2" xfId="1" applyFont="1" applyBorder="1" applyAlignment="1">
      <alignment horizontal="left" vertical="center" wrapText="1"/>
    </xf>
    <xf numFmtId="0" fontId="2" fillId="4" borderId="1" xfId="0" applyFont="1" applyFill="1" applyBorder="1"/>
    <xf numFmtId="0" fontId="11" fillId="5" borderId="2" xfId="0" applyFont="1" applyFill="1" applyBorder="1" applyAlignment="1"/>
    <xf numFmtId="0" fontId="11" fillId="5" borderId="5" xfId="0" applyFont="1" applyFill="1" applyBorder="1" applyAlignment="1">
      <alignment vertical="center" wrapText="1"/>
    </xf>
    <xf numFmtId="0" fontId="11" fillId="5" borderId="6" xfId="0" applyFont="1" applyFill="1" applyBorder="1" applyAlignment="1">
      <alignment vertical="center" wrapText="1"/>
    </xf>
    <xf numFmtId="166" fontId="11" fillId="5" borderId="1" xfId="0" applyNumberFormat="1" applyFont="1" applyFill="1" applyBorder="1" applyAlignment="1">
      <alignment horizontal="right" vertical="center" wrapText="1"/>
    </xf>
    <xf numFmtId="0" fontId="2" fillId="5" borderId="2" xfId="0" applyFont="1" applyFill="1" applyBorder="1" applyAlignment="1">
      <alignment vertical="center" wrapText="1"/>
    </xf>
    <xf numFmtId="0" fontId="2" fillId="5" borderId="5" xfId="0" applyFont="1" applyFill="1" applyBorder="1" applyAlignment="1">
      <alignment vertical="center" wrapText="1"/>
    </xf>
    <xf numFmtId="0" fontId="6" fillId="4" borderId="0" xfId="0" applyFont="1" applyFill="1" applyBorder="1" applyAlignment="1">
      <alignment vertical="center"/>
    </xf>
    <xf numFmtId="0" fontId="2" fillId="4" borderId="0" xfId="1" applyFont="1" applyFill="1"/>
    <xf numFmtId="0" fontId="8" fillId="4" borderId="0" xfId="1" applyFont="1" applyFill="1"/>
    <xf numFmtId="0" fontId="31" fillId="4" borderId="0" xfId="1" applyFont="1" applyFill="1"/>
    <xf numFmtId="0" fontId="31" fillId="4" borderId="0" xfId="1" applyFont="1" applyFill="1" applyAlignment="1">
      <alignment wrapText="1"/>
    </xf>
    <xf numFmtId="0" fontId="4" fillId="4" borderId="0" xfId="1" applyFont="1" applyFill="1" applyAlignment="1">
      <alignment horizontal="left" vertical="center"/>
    </xf>
    <xf numFmtId="0" fontId="0" fillId="6" borderId="0" xfId="0" applyFill="1" applyAlignment="1">
      <alignment horizontal="right"/>
    </xf>
    <xf numFmtId="0" fontId="5" fillId="7" borderId="30" xfId="1" applyFont="1" applyFill="1" applyBorder="1" applyAlignment="1">
      <alignment horizontal="center" vertical="center" textRotation="90"/>
    </xf>
    <xf numFmtId="0" fontId="5" fillId="7" borderId="31" xfId="1" applyFont="1" applyFill="1" applyBorder="1" applyAlignment="1">
      <alignment horizontal="center" vertical="center" textRotation="90"/>
    </xf>
    <xf numFmtId="0" fontId="5" fillId="7" borderId="29" xfId="1" applyFont="1" applyFill="1" applyBorder="1" applyAlignment="1">
      <alignment horizontal="center" vertical="center" textRotation="90"/>
    </xf>
    <xf numFmtId="0" fontId="5" fillId="7" borderId="27" xfId="1" applyFont="1" applyFill="1" applyBorder="1" applyAlignment="1">
      <alignment horizontal="center" vertical="center" textRotation="90"/>
    </xf>
    <xf numFmtId="0" fontId="33" fillId="4" borderId="1" xfId="1" applyFont="1" applyFill="1" applyBorder="1" applyAlignment="1">
      <alignment horizontal="left" vertical="center" wrapText="1" readingOrder="1"/>
    </xf>
    <xf numFmtId="0" fontId="8" fillId="4" borderId="6" xfId="1" applyFont="1" applyFill="1" applyBorder="1" applyAlignment="1">
      <alignment horizontal="left" vertical="center" wrapText="1"/>
    </xf>
    <xf numFmtId="3" fontId="8" fillId="0" borderId="4" xfId="0" applyNumberFormat="1" applyFont="1" applyFill="1" applyBorder="1" applyAlignment="1">
      <alignment horizontal="right"/>
    </xf>
    <xf numFmtId="0" fontId="2" fillId="10" borderId="1" xfId="1" applyFont="1" applyFill="1" applyBorder="1" applyAlignment="1"/>
    <xf numFmtId="0" fontId="2" fillId="0" borderId="1" xfId="1" applyFont="1" applyFill="1" applyBorder="1" applyAlignment="1"/>
    <xf numFmtId="0" fontId="34" fillId="0" borderId="1" xfId="1" applyFont="1" applyFill="1" applyBorder="1" applyAlignment="1"/>
    <xf numFmtId="0" fontId="2" fillId="4" borderId="1" xfId="1" applyFont="1" applyFill="1" applyBorder="1" applyAlignment="1"/>
    <xf numFmtId="0" fontId="34" fillId="10" borderId="1" xfId="1" applyFont="1" applyFill="1" applyBorder="1" applyAlignment="1"/>
    <xf numFmtId="0" fontId="6" fillId="11" borderId="6" xfId="1" applyFont="1" applyFill="1" applyBorder="1" applyAlignment="1">
      <alignment horizontal="left" vertical="center" wrapText="1"/>
    </xf>
    <xf numFmtId="167" fontId="3" fillId="11" borderId="4" xfId="1" applyNumberFormat="1" applyFont="1" applyFill="1" applyBorder="1" applyAlignment="1">
      <alignment horizontal="left" vertical="center" wrapText="1"/>
    </xf>
    <xf numFmtId="0" fontId="2" fillId="11" borderId="5" xfId="1" applyFont="1" applyFill="1" applyBorder="1" applyAlignment="1"/>
    <xf numFmtId="0" fontId="2" fillId="11" borderId="12" xfId="1" applyFont="1" applyFill="1" applyBorder="1" applyAlignment="1"/>
    <xf numFmtId="0" fontId="6" fillId="4" borderId="0" xfId="1" applyFont="1" applyFill="1" applyBorder="1" applyAlignment="1">
      <alignment horizontal="left" vertical="center" wrapText="1"/>
    </xf>
    <xf numFmtId="0" fontId="35" fillId="4" borderId="0" xfId="0" applyFont="1" applyFill="1" applyBorder="1" applyAlignment="1">
      <alignment vertical="center"/>
    </xf>
    <xf numFmtId="164" fontId="8" fillId="5" borderId="1" xfId="1" applyNumberFormat="1" applyFont="1" applyFill="1" applyBorder="1" applyAlignment="1">
      <alignment horizontal="center" vertical="center" wrapText="1"/>
    </xf>
    <xf numFmtId="0" fontId="2" fillId="0" borderId="1" xfId="0" applyFont="1" applyBorder="1" applyAlignment="1">
      <alignment vertical="center" wrapText="1"/>
    </xf>
    <xf numFmtId="0" fontId="2" fillId="4" borderId="12" xfId="1" applyFont="1" applyFill="1" applyBorder="1" applyAlignment="1">
      <alignment vertical="center"/>
    </xf>
    <xf numFmtId="166" fontId="8" fillId="5" borderId="1" xfId="1" applyNumberFormat="1" applyFont="1" applyFill="1" applyBorder="1" applyAlignment="1">
      <alignment horizontal="right" vertical="center" wrapText="1"/>
    </xf>
    <xf numFmtId="0" fontId="2" fillId="3" borderId="33" xfId="1" applyFont="1" applyFill="1" applyBorder="1" applyAlignment="1">
      <alignment horizontal="justify" vertical="center"/>
    </xf>
    <xf numFmtId="0" fontId="8" fillId="0" borderId="33" xfId="1" applyFont="1" applyBorder="1" applyAlignment="1">
      <alignment horizontal="center" vertical="center" wrapText="1"/>
    </xf>
    <xf numFmtId="166" fontId="6" fillId="5" borderId="1" xfId="1" applyNumberFormat="1" applyFont="1" applyFill="1" applyBorder="1" applyAlignment="1">
      <alignment horizontal="right" vertical="center" wrapText="1"/>
    </xf>
    <xf numFmtId="0" fontId="2" fillId="5" borderId="2" xfId="0" applyFont="1" applyFill="1" applyBorder="1"/>
    <xf numFmtId="0" fontId="2" fillId="5" borderId="5" xfId="0" applyFont="1" applyFill="1" applyBorder="1"/>
    <xf numFmtId="0" fontId="6" fillId="0" borderId="34" xfId="1" applyFont="1" applyBorder="1" applyAlignment="1">
      <alignment horizontal="left" vertical="top" wrapText="1"/>
    </xf>
    <xf numFmtId="0" fontId="5" fillId="2" borderId="4" xfId="1" applyFont="1" applyFill="1" applyBorder="1" applyAlignment="1">
      <alignment horizontal="center" vertical="center"/>
    </xf>
    <xf numFmtId="0" fontId="6" fillId="0" borderId="13" xfId="1" applyFont="1" applyBorder="1" applyAlignment="1">
      <alignment horizontal="left" vertical="center" wrapText="1"/>
    </xf>
    <xf numFmtId="0" fontId="6" fillId="0" borderId="1" xfId="1" applyFont="1" applyBorder="1" applyAlignment="1">
      <alignment horizontal="left" vertical="center" wrapText="1"/>
    </xf>
    <xf numFmtId="0" fontId="5" fillId="2" borderId="1" xfId="1" applyFont="1" applyFill="1" applyBorder="1" applyAlignment="1">
      <alignment horizontal="center" vertical="center"/>
    </xf>
    <xf numFmtId="0" fontId="8" fillId="0" borderId="8" xfId="1" applyFont="1" applyBorder="1" applyAlignment="1">
      <alignment horizontal="left" vertical="top" wrapText="1"/>
    </xf>
    <xf numFmtId="0" fontId="2" fillId="0" borderId="0" xfId="0" applyFont="1" applyBorder="1" applyAlignment="1">
      <alignment vertical="top" wrapText="1"/>
    </xf>
    <xf numFmtId="0" fontId="12" fillId="0" borderId="8" xfId="1" applyFont="1" applyBorder="1" applyAlignment="1">
      <alignment horizontal="center" vertical="center" wrapText="1"/>
    </xf>
    <xf numFmtId="0" fontId="8" fillId="0" borderId="1" xfId="1" applyFont="1" applyBorder="1" applyAlignment="1">
      <alignment horizontal="left" vertical="top" wrapText="1"/>
    </xf>
    <xf numFmtId="0" fontId="12" fillId="0" borderId="1" xfId="1" applyFont="1" applyBorder="1" applyAlignment="1">
      <alignment vertical="top" wrapText="1"/>
    </xf>
    <xf numFmtId="166" fontId="12" fillId="0" borderId="1" xfId="1" applyNumberFormat="1" applyFont="1" applyBorder="1" applyAlignment="1">
      <alignment horizontal="right" vertical="center" wrapText="1"/>
    </xf>
    <xf numFmtId="0" fontId="8" fillId="0" borderId="20" xfId="1" applyFont="1" applyBorder="1" applyAlignment="1">
      <alignment horizontal="left" vertical="top" wrapText="1"/>
    </xf>
    <xf numFmtId="0" fontId="12" fillId="0" borderId="20" xfId="1" applyFont="1" applyBorder="1" applyAlignment="1">
      <alignment vertical="top" wrapText="1"/>
    </xf>
    <xf numFmtId="0" fontId="8" fillId="0" borderId="15" xfId="1" applyFont="1" applyBorder="1" applyAlignment="1">
      <alignment vertical="top" wrapText="1"/>
    </xf>
    <xf numFmtId="0" fontId="8" fillId="0" borderId="1" xfId="1" applyFont="1" applyBorder="1" applyAlignment="1">
      <alignment vertical="top" wrapText="1"/>
    </xf>
    <xf numFmtId="0" fontId="8" fillId="0" borderId="4" xfId="1" applyFont="1" applyBorder="1" applyAlignment="1">
      <alignment vertical="top" wrapText="1"/>
    </xf>
    <xf numFmtId="0" fontId="8" fillId="0" borderId="20" xfId="1" applyFont="1" applyBorder="1" applyAlignment="1">
      <alignment vertical="top" wrapText="1"/>
    </xf>
    <xf numFmtId="166" fontId="12" fillId="0" borderId="15" xfId="1" applyNumberFormat="1" applyFont="1" applyBorder="1" applyAlignment="1">
      <alignment horizontal="right" vertical="center" wrapText="1"/>
    </xf>
    <xf numFmtId="0" fontId="5" fillId="2" borderId="1" xfId="1" applyFont="1" applyFill="1" applyBorder="1" applyAlignment="1">
      <alignment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8" xfId="1" applyFont="1" applyFill="1" applyBorder="1" applyAlignment="1">
      <alignment horizontal="center" vertical="center" wrapText="1"/>
    </xf>
    <xf numFmtId="164" fontId="5" fillId="2" borderId="4" xfId="1" applyNumberFormat="1" applyFont="1" applyFill="1" applyBorder="1" applyAlignment="1">
      <alignment horizontal="center" vertical="center" wrapText="1"/>
    </xf>
    <xf numFmtId="164" fontId="5" fillId="2" borderId="8" xfId="1" applyNumberFormat="1" applyFont="1" applyFill="1" applyBorder="1" applyAlignment="1">
      <alignment horizontal="center" vertical="center" wrapText="1"/>
    </xf>
    <xf numFmtId="0" fontId="5" fillId="2" borderId="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2" borderId="2"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protection locked="0"/>
    </xf>
    <xf numFmtId="0" fontId="16" fillId="2" borderId="4"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 fillId="2" borderId="2" xfId="1" applyFont="1" applyFill="1" applyBorder="1" applyAlignment="1" applyProtection="1">
      <alignment horizontal="center" vertical="center"/>
      <protection locked="0"/>
    </xf>
    <xf numFmtId="0" fontId="1" fillId="2" borderId="5" xfId="1" applyFont="1" applyFill="1" applyBorder="1" applyAlignment="1" applyProtection="1">
      <alignment horizontal="center" vertical="center"/>
      <protection locked="0"/>
    </xf>
    <xf numFmtId="0" fontId="1" fillId="2" borderId="6" xfId="1" applyFont="1" applyFill="1" applyBorder="1" applyAlignment="1" applyProtection="1">
      <alignment horizontal="center" vertical="center"/>
      <protection locked="0"/>
    </xf>
    <xf numFmtId="0" fontId="11" fillId="2" borderId="4"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16" fillId="2" borderId="4" xfId="1" applyNumberFormat="1" applyFont="1" applyFill="1" applyBorder="1" applyAlignment="1">
      <alignment horizontal="center" vertical="center" wrapText="1"/>
    </xf>
    <xf numFmtId="164" fontId="16" fillId="2" borderId="8" xfId="1" applyNumberFormat="1" applyFont="1" applyFill="1" applyBorder="1" applyAlignment="1">
      <alignment horizontal="center" vertical="center" wrapText="1"/>
    </xf>
    <xf numFmtId="0" fontId="16" fillId="2" borderId="4" xfId="1" applyFont="1" applyFill="1" applyBorder="1" applyAlignment="1">
      <alignment horizontal="center" vertical="center"/>
    </xf>
    <xf numFmtId="0" fontId="16" fillId="2" borderId="8" xfId="1" applyFont="1" applyFill="1" applyBorder="1" applyAlignment="1">
      <alignment horizontal="center" vertical="center"/>
    </xf>
    <xf numFmtId="0" fontId="6" fillId="4" borderId="0" xfId="1" applyFont="1" applyFill="1" applyBorder="1" applyAlignment="1">
      <alignment horizontal="left" vertical="center" wrapText="1"/>
    </xf>
    <xf numFmtId="0" fontId="6" fillId="11" borderId="5" xfId="1" applyFont="1" applyFill="1" applyBorder="1" applyAlignment="1">
      <alignment vertical="center" wrapText="1"/>
    </xf>
    <xf numFmtId="0" fontId="6" fillId="11" borderId="6" xfId="1" applyFont="1" applyFill="1" applyBorder="1" applyAlignment="1">
      <alignment vertical="center" wrapText="1"/>
    </xf>
    <xf numFmtId="0" fontId="18" fillId="7" borderId="29" xfId="1" applyFont="1" applyFill="1" applyBorder="1" applyAlignment="1">
      <alignment horizontal="center"/>
    </xf>
    <xf numFmtId="0" fontId="18" fillId="7" borderId="27" xfId="1" applyFont="1" applyFill="1" applyBorder="1" applyAlignment="1">
      <alignment horizontal="center"/>
    </xf>
    <xf numFmtId="0" fontId="6" fillId="7" borderId="12" xfId="1" applyFont="1" applyFill="1" applyBorder="1" applyAlignment="1">
      <alignment horizontal="center" vertical="center" wrapText="1"/>
    </xf>
    <xf numFmtId="0" fontId="6" fillId="7" borderId="32" xfId="1"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32" fillId="9" borderId="5" xfId="1" applyFont="1" applyFill="1" applyBorder="1" applyAlignment="1">
      <alignment horizontal="left" vertical="center"/>
    </xf>
    <xf numFmtId="0" fontId="32" fillId="9" borderId="10" xfId="1" applyFont="1" applyFill="1" applyBorder="1" applyAlignment="1">
      <alignment horizontal="left" vertical="center"/>
    </xf>
    <xf numFmtId="0" fontId="32" fillId="9" borderId="6" xfId="1" applyFont="1" applyFill="1" applyBorder="1" applyAlignment="1">
      <alignment horizontal="left" vertical="center"/>
    </xf>
    <xf numFmtId="0" fontId="3" fillId="8" borderId="5" xfId="1" applyFont="1" applyFill="1" applyBorder="1" applyAlignment="1">
      <alignment horizontal="left" vertical="center"/>
    </xf>
    <xf numFmtId="0" fontId="3" fillId="8" borderId="6" xfId="1" applyFont="1" applyFill="1" applyBorder="1" applyAlignment="1">
      <alignment horizontal="left" vertical="center"/>
    </xf>
    <xf numFmtId="0" fontId="5" fillId="7" borderId="4" xfId="1" applyFont="1" applyFill="1" applyBorder="1" applyAlignment="1">
      <alignment horizontal="center" vertical="center" wrapText="1"/>
    </xf>
    <xf numFmtId="0" fontId="5" fillId="7" borderId="8"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5" fillId="7" borderId="1" xfId="1" applyFont="1" applyFill="1" applyBorder="1" applyAlignment="1">
      <alignment horizontal="center" vertical="center"/>
    </xf>
    <xf numFmtId="0" fontId="18" fillId="7" borderId="28" xfId="1" applyFont="1" applyFill="1" applyBorder="1" applyAlignment="1">
      <alignment horizont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vertical="center"/>
    </xf>
    <xf numFmtId="0" fontId="3" fillId="2" borderId="4" xfId="0" applyFont="1" applyFill="1" applyBorder="1" applyAlignment="1">
      <alignment vertical="center"/>
    </xf>
    <xf numFmtId="0" fontId="16" fillId="12" borderId="2" xfId="1" applyFont="1" applyFill="1" applyBorder="1" applyAlignment="1">
      <alignment horizontal="left" vertical="center"/>
    </xf>
    <xf numFmtId="0" fontId="16" fillId="12" borderId="5" xfId="1" applyFont="1" applyFill="1" applyBorder="1" applyAlignment="1">
      <alignment horizontal="left" vertical="center"/>
    </xf>
    <xf numFmtId="0" fontId="16" fillId="12" borderId="6" xfId="1" applyFont="1" applyFill="1" applyBorder="1" applyAlignment="1">
      <alignment horizontal="left" vertical="center"/>
    </xf>
    <xf numFmtId="0" fontId="6" fillId="0" borderId="13" xfId="1" applyFont="1" applyBorder="1" applyAlignment="1">
      <alignment horizontal="left" vertical="center" wrapText="1"/>
    </xf>
    <xf numFmtId="0" fontId="6" fillId="0" borderId="17" xfId="1" applyFont="1" applyBorder="1" applyAlignment="1">
      <alignment horizontal="left" vertical="center" wrapText="1"/>
    </xf>
    <xf numFmtId="0" fontId="6" fillId="0" borderId="1" xfId="1" applyFont="1" applyBorder="1" applyAlignment="1">
      <alignment horizontal="left" vertical="center" wrapText="1"/>
    </xf>
    <xf numFmtId="0" fontId="6" fillId="5" borderId="2" xfId="1" applyFont="1" applyFill="1" applyBorder="1" applyAlignment="1">
      <alignment horizontal="left" vertical="center" wrapText="1"/>
    </xf>
    <xf numFmtId="0" fontId="6" fillId="5" borderId="5" xfId="1" applyFont="1" applyFill="1" applyBorder="1" applyAlignment="1">
      <alignment horizontal="left" vertical="center" wrapText="1"/>
    </xf>
    <xf numFmtId="0" fontId="6" fillId="5" borderId="6" xfId="1" applyFont="1" applyFill="1" applyBorder="1" applyAlignment="1">
      <alignment horizontal="left" vertical="center" wrapText="1"/>
    </xf>
    <xf numFmtId="0" fontId="2" fillId="5" borderId="2"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3" fillId="2" borderId="1" xfId="1" applyFont="1" applyFill="1" applyBorder="1" applyAlignment="1">
      <alignment horizontal="center" vertical="center"/>
    </xf>
    <xf numFmtId="0" fontId="6" fillId="2" borderId="1" xfId="1" applyFont="1" applyFill="1" applyBorder="1" applyAlignment="1">
      <alignment vertical="center" wrapText="1"/>
    </xf>
    <xf numFmtId="0" fontId="6" fillId="2" borderId="4" xfId="1" applyFont="1" applyFill="1" applyBorder="1" applyAlignment="1">
      <alignment vertical="center" wrapText="1"/>
    </xf>
    <xf numFmtId="0" fontId="5" fillId="2" borderId="1"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3" borderId="11" xfId="1" applyFont="1" applyFill="1" applyBorder="1" applyAlignment="1">
      <alignment horizontal="left" vertical="center" wrapText="1"/>
    </xf>
    <xf numFmtId="0" fontId="6" fillId="3" borderId="23" xfId="1" applyFont="1" applyFill="1" applyBorder="1" applyAlignment="1">
      <alignment horizontal="left" vertical="center" wrapText="1"/>
    </xf>
    <xf numFmtId="0" fontId="5" fillId="2" borderId="1"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
  <sheetViews>
    <sheetView view="pageBreakPreview" topLeftCell="A9" zoomScale="64" zoomScaleNormal="100" zoomScaleSheetLayoutView="64" workbookViewId="0">
      <selection activeCell="C11" sqref="C11"/>
    </sheetView>
  </sheetViews>
  <sheetFormatPr defaultColWidth="67.85546875" defaultRowHeight="12.75" x14ac:dyDescent="0.2"/>
  <cols>
    <col min="1" max="1" width="22.7109375" style="4" customWidth="1"/>
    <col min="2" max="2" width="38.140625" style="4" customWidth="1"/>
    <col min="3" max="3" width="30.85546875" style="4" customWidth="1"/>
    <col min="4" max="4" width="19.42578125" style="4" customWidth="1"/>
    <col min="5" max="5" width="14.42578125" style="6" customWidth="1"/>
    <col min="6" max="9" width="2" style="4" customWidth="1"/>
    <col min="10" max="10" width="11.140625" style="4" customWidth="1"/>
    <col min="11" max="11" width="13.42578125" style="4" customWidth="1"/>
    <col min="12" max="16384" width="67.85546875" style="4"/>
  </cols>
  <sheetData>
    <row r="1" spans="1:11" x14ac:dyDescent="0.2">
      <c r="A1" s="183" t="s">
        <v>37</v>
      </c>
      <c r="B1" s="2"/>
      <c r="C1" s="2"/>
      <c r="D1" s="2"/>
      <c r="E1" s="3"/>
      <c r="K1" s="5"/>
    </row>
    <row r="2" spans="1:11" x14ac:dyDescent="0.2">
      <c r="A2" s="183" t="s">
        <v>170</v>
      </c>
      <c r="K2" s="5"/>
    </row>
    <row r="3" spans="1:11" x14ac:dyDescent="0.2">
      <c r="A3" s="2"/>
    </row>
    <row r="4" spans="1:11" ht="12.75" customHeight="1" x14ac:dyDescent="0.2">
      <c r="A4" s="235" t="s">
        <v>0</v>
      </c>
      <c r="B4" s="235" t="s">
        <v>1</v>
      </c>
      <c r="C4" s="244" t="s">
        <v>2</v>
      </c>
      <c r="D4" s="242" t="s">
        <v>3</v>
      </c>
      <c r="E4" s="240" t="s">
        <v>6</v>
      </c>
      <c r="F4" s="246">
        <v>2015</v>
      </c>
      <c r="G4" s="247"/>
      <c r="H4" s="247"/>
      <c r="I4" s="248"/>
      <c r="J4" s="238" t="s">
        <v>4</v>
      </c>
      <c r="K4" s="236" t="s">
        <v>5</v>
      </c>
    </row>
    <row r="5" spans="1:11" ht="23.25" x14ac:dyDescent="0.2">
      <c r="A5" s="235"/>
      <c r="B5" s="235"/>
      <c r="C5" s="245"/>
      <c r="D5" s="243"/>
      <c r="E5" s="241"/>
      <c r="F5" s="54" t="s">
        <v>7</v>
      </c>
      <c r="G5" s="54" t="s">
        <v>8</v>
      </c>
      <c r="H5" s="54" t="s">
        <v>9</v>
      </c>
      <c r="I5" s="54" t="s">
        <v>10</v>
      </c>
      <c r="J5" s="239"/>
      <c r="K5" s="237"/>
    </row>
    <row r="6" spans="1:11" s="1" customFormat="1" ht="51" x14ac:dyDescent="0.2">
      <c r="A6" s="7" t="s">
        <v>11</v>
      </c>
      <c r="B6" s="8" t="s">
        <v>12</v>
      </c>
      <c r="C6" s="102" t="s">
        <v>13</v>
      </c>
      <c r="D6" s="102" t="s">
        <v>14</v>
      </c>
      <c r="E6" s="10">
        <v>8000</v>
      </c>
      <c r="F6" s="11"/>
      <c r="G6" s="12"/>
      <c r="H6" s="13"/>
      <c r="I6" s="13"/>
      <c r="J6" s="13"/>
      <c r="K6" s="14" t="s">
        <v>15</v>
      </c>
    </row>
    <row r="7" spans="1:11" ht="187.5" customHeight="1" x14ac:dyDescent="0.2">
      <c r="A7" s="15" t="s">
        <v>171</v>
      </c>
      <c r="B7" s="16" t="s">
        <v>189</v>
      </c>
      <c r="C7" s="9" t="s">
        <v>16</v>
      </c>
      <c r="D7" s="9" t="s">
        <v>17</v>
      </c>
      <c r="E7" s="17">
        <v>95000</v>
      </c>
      <c r="F7" s="18"/>
      <c r="G7" s="18"/>
      <c r="H7" s="19"/>
      <c r="I7" s="20"/>
      <c r="J7" s="20"/>
      <c r="K7" s="21" t="s">
        <v>18</v>
      </c>
    </row>
    <row r="8" spans="1:11" ht="204.75" customHeight="1" x14ac:dyDescent="0.2">
      <c r="A8" s="15" t="s">
        <v>19</v>
      </c>
      <c r="B8" s="22" t="s">
        <v>190</v>
      </c>
      <c r="C8" s="9" t="s">
        <v>20</v>
      </c>
      <c r="D8" s="9" t="s">
        <v>17</v>
      </c>
      <c r="E8" s="23">
        <v>50000</v>
      </c>
      <c r="F8" s="18"/>
      <c r="G8" s="18"/>
      <c r="H8" s="19"/>
      <c r="I8" s="18"/>
      <c r="J8" s="24"/>
      <c r="K8" s="21" t="s">
        <v>21</v>
      </c>
    </row>
    <row r="9" spans="1:11" ht="162" customHeight="1" x14ac:dyDescent="0.2">
      <c r="A9" s="25" t="s">
        <v>191</v>
      </c>
      <c r="B9" s="25" t="s">
        <v>22</v>
      </c>
      <c r="C9" s="25" t="s">
        <v>23</v>
      </c>
      <c r="D9" s="26" t="s">
        <v>24</v>
      </c>
      <c r="E9" s="27">
        <v>5915</v>
      </c>
      <c r="F9" s="20"/>
      <c r="G9" s="20"/>
      <c r="H9" s="19"/>
      <c r="I9" s="20"/>
      <c r="J9" s="24"/>
      <c r="K9" s="28" t="s">
        <v>192</v>
      </c>
    </row>
    <row r="10" spans="1:11" ht="273" customHeight="1" x14ac:dyDescent="0.2">
      <c r="A10" s="29" t="s">
        <v>25</v>
      </c>
      <c r="B10" s="29" t="s">
        <v>193</v>
      </c>
      <c r="C10" s="29" t="s">
        <v>26</v>
      </c>
      <c r="D10" s="29" t="s">
        <v>27</v>
      </c>
      <c r="E10" s="30">
        <v>11000</v>
      </c>
      <c r="F10" s="31"/>
      <c r="G10" s="18"/>
      <c r="H10" s="18"/>
      <c r="I10" s="31"/>
      <c r="J10" s="21"/>
      <c r="K10" s="21" t="s">
        <v>28</v>
      </c>
    </row>
    <row r="11" spans="1:11" ht="141" customHeight="1" x14ac:dyDescent="0.2">
      <c r="A11" s="9" t="s">
        <v>29</v>
      </c>
      <c r="B11" s="9" t="s">
        <v>194</v>
      </c>
      <c r="C11" s="9" t="s">
        <v>195</v>
      </c>
      <c r="D11" s="9" t="s">
        <v>30</v>
      </c>
      <c r="E11" s="32">
        <v>30000</v>
      </c>
      <c r="F11" s="33"/>
      <c r="G11" s="33"/>
      <c r="H11" s="33"/>
      <c r="I11" s="33"/>
      <c r="J11" s="34"/>
      <c r="K11" s="21" t="s">
        <v>31</v>
      </c>
    </row>
    <row r="12" spans="1:11" ht="125.25" customHeight="1" x14ac:dyDescent="0.2">
      <c r="A12" s="29" t="s">
        <v>32</v>
      </c>
      <c r="B12" s="29" t="s">
        <v>184</v>
      </c>
      <c r="C12" s="29" t="s">
        <v>33</v>
      </c>
      <c r="D12" s="9" t="s">
        <v>34</v>
      </c>
      <c r="E12" s="35">
        <v>50000</v>
      </c>
      <c r="F12" s="36"/>
      <c r="G12" s="36"/>
      <c r="H12" s="33"/>
      <c r="I12" s="33"/>
      <c r="J12" s="34" t="s">
        <v>185</v>
      </c>
      <c r="K12" s="21"/>
    </row>
    <row r="13" spans="1:11" ht="111.75" customHeight="1" x14ac:dyDescent="0.2">
      <c r="A13" s="29" t="s">
        <v>186</v>
      </c>
      <c r="B13" s="29" t="s">
        <v>187</v>
      </c>
      <c r="C13" s="29" t="s">
        <v>188</v>
      </c>
      <c r="D13" s="29" t="s">
        <v>35</v>
      </c>
      <c r="E13" s="30">
        <v>40000</v>
      </c>
      <c r="F13" s="18"/>
      <c r="G13" s="18"/>
      <c r="H13" s="18"/>
      <c r="I13" s="18"/>
      <c r="J13" s="24"/>
      <c r="K13" s="21" t="s">
        <v>31</v>
      </c>
    </row>
    <row r="14" spans="1:11" ht="15" x14ac:dyDescent="0.25">
      <c r="A14" s="37" t="s">
        <v>36</v>
      </c>
      <c r="B14" s="37"/>
      <c r="C14" s="37"/>
      <c r="D14" s="37"/>
      <c r="E14" s="38">
        <f>SUM(E6:E13)</f>
        <v>289915</v>
      </c>
      <c r="F14" s="39"/>
      <c r="G14" s="39"/>
      <c r="H14" s="39"/>
      <c r="I14" s="39"/>
      <c r="J14" s="39"/>
      <c r="K14" s="39"/>
    </row>
    <row r="15" spans="1:11" ht="15" x14ac:dyDescent="0.25">
      <c r="A15" s="40"/>
      <c r="B15" s="41"/>
      <c r="C15" s="41"/>
      <c r="D15" s="41"/>
      <c r="E15" s="42"/>
      <c r="F15" s="43"/>
      <c r="G15" s="43"/>
      <c r="H15" s="43"/>
      <c r="I15" s="43"/>
      <c r="J15" s="43"/>
      <c r="K15" s="43"/>
    </row>
  </sheetData>
  <mergeCells count="8">
    <mergeCell ref="A4:A5"/>
    <mergeCell ref="B4:B5"/>
    <mergeCell ref="K4:K5"/>
    <mergeCell ref="J4:J5"/>
    <mergeCell ref="E4:E5"/>
    <mergeCell ref="D4:D5"/>
    <mergeCell ref="C4:C5"/>
    <mergeCell ref="F4:I4"/>
  </mergeCells>
  <pageMargins left="0.7" right="0.7" top="0.75" bottom="0.75" header="0.3" footer="0.3"/>
  <pageSetup scale="76" orientation="landscape" r:id="rId1"/>
  <rowBreaks count="1" manualBreakCount="1">
    <brk id="9"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view="pageBreakPreview" zoomScale="60" zoomScaleNormal="100" workbookViewId="0">
      <selection activeCell="C5" sqref="C5"/>
    </sheetView>
  </sheetViews>
  <sheetFormatPr defaultColWidth="12.42578125" defaultRowHeight="15.75" x14ac:dyDescent="0.25"/>
  <cols>
    <col min="1" max="1" width="21.42578125" style="44" customWidth="1"/>
    <col min="2" max="2" width="30.140625" style="44" customWidth="1"/>
    <col min="3" max="3" width="35.140625" style="44" customWidth="1"/>
    <col min="4" max="4" width="14.85546875" style="45" customWidth="1"/>
    <col min="5" max="5" width="11.7109375" style="45" customWidth="1"/>
    <col min="6" max="9" width="3.140625" style="45" customWidth="1"/>
    <col min="10" max="10" width="13.42578125" style="45" customWidth="1"/>
    <col min="11" max="11" width="17.42578125" style="45" customWidth="1"/>
    <col min="12" max="12" width="21.42578125" style="45" customWidth="1"/>
    <col min="13" max="13" width="19.42578125" style="45" customWidth="1"/>
    <col min="14" max="202" width="12.42578125" style="45"/>
    <col min="203" max="203" width="12.42578125" style="45" customWidth="1"/>
    <col min="204" max="204" width="23.5703125" style="45" customWidth="1"/>
    <col min="205" max="205" width="49.5703125" style="45" customWidth="1"/>
    <col min="206" max="206" width="36.140625" style="45" customWidth="1"/>
    <col min="207" max="207" width="12.42578125" style="45"/>
    <col min="208" max="208" width="17" style="45" customWidth="1"/>
    <col min="209" max="211" width="3" style="45" customWidth="1"/>
    <col min="212" max="217" width="2.7109375" style="45" customWidth="1"/>
    <col min="218" max="218" width="23.140625" style="45" customWidth="1"/>
    <col min="219" max="219" width="26.140625" style="45" customWidth="1"/>
    <col min="220" max="220" width="18.42578125" style="45" customWidth="1"/>
    <col min="221" max="221" width="20.7109375" style="45" customWidth="1"/>
    <col min="222" max="458" width="12.42578125" style="45"/>
    <col min="459" max="459" width="12.42578125" style="45" customWidth="1"/>
    <col min="460" max="460" width="23.5703125" style="45" customWidth="1"/>
    <col min="461" max="461" width="49.5703125" style="45" customWidth="1"/>
    <col min="462" max="462" width="36.140625" style="45" customWidth="1"/>
    <col min="463" max="463" width="12.42578125" style="45"/>
    <col min="464" max="464" width="17" style="45" customWidth="1"/>
    <col min="465" max="467" width="3" style="45" customWidth="1"/>
    <col min="468" max="473" width="2.7109375" style="45" customWidth="1"/>
    <col min="474" max="474" width="23.140625" style="45" customWidth="1"/>
    <col min="475" max="475" width="26.140625" style="45" customWidth="1"/>
    <col min="476" max="476" width="18.42578125" style="45" customWidth="1"/>
    <col min="477" max="477" width="20.7109375" style="45" customWidth="1"/>
    <col min="478" max="714" width="12.42578125" style="45"/>
    <col min="715" max="715" width="12.42578125" style="45" customWidth="1"/>
    <col min="716" max="716" width="23.5703125" style="45" customWidth="1"/>
    <col min="717" max="717" width="49.5703125" style="45" customWidth="1"/>
    <col min="718" max="718" width="36.140625" style="45" customWidth="1"/>
    <col min="719" max="719" width="12.42578125" style="45"/>
    <col min="720" max="720" width="17" style="45" customWidth="1"/>
    <col min="721" max="723" width="3" style="45" customWidth="1"/>
    <col min="724" max="729" width="2.7109375" style="45" customWidth="1"/>
    <col min="730" max="730" width="23.140625" style="45" customWidth="1"/>
    <col min="731" max="731" width="26.140625" style="45" customWidth="1"/>
    <col min="732" max="732" width="18.42578125" style="45" customWidth="1"/>
    <col min="733" max="733" width="20.7109375" style="45" customWidth="1"/>
    <col min="734" max="970" width="12.42578125" style="45"/>
    <col min="971" max="971" width="12.42578125" style="45" customWidth="1"/>
    <col min="972" max="972" width="23.5703125" style="45" customWidth="1"/>
    <col min="973" max="973" width="49.5703125" style="45" customWidth="1"/>
    <col min="974" max="974" width="36.140625" style="45" customWidth="1"/>
    <col min="975" max="975" width="12.42578125" style="45"/>
    <col min="976" max="976" width="17" style="45" customWidth="1"/>
    <col min="977" max="979" width="3" style="45" customWidth="1"/>
    <col min="980" max="985" width="2.7109375" style="45" customWidth="1"/>
    <col min="986" max="986" width="23.140625" style="45" customWidth="1"/>
    <col min="987" max="987" width="26.140625" style="45" customWidth="1"/>
    <col min="988" max="988" width="18.42578125" style="45" customWidth="1"/>
    <col min="989" max="989" width="20.7109375" style="45" customWidth="1"/>
    <col min="990" max="1226" width="12.42578125" style="45"/>
    <col min="1227" max="1227" width="12.42578125" style="45" customWidth="1"/>
    <col min="1228" max="1228" width="23.5703125" style="45" customWidth="1"/>
    <col min="1229" max="1229" width="49.5703125" style="45" customWidth="1"/>
    <col min="1230" max="1230" width="36.140625" style="45" customWidth="1"/>
    <col min="1231" max="1231" width="12.42578125" style="45"/>
    <col min="1232" max="1232" width="17" style="45" customWidth="1"/>
    <col min="1233" max="1235" width="3" style="45" customWidth="1"/>
    <col min="1236" max="1241" width="2.7109375" style="45" customWidth="1"/>
    <col min="1242" max="1242" width="23.140625" style="45" customWidth="1"/>
    <col min="1243" max="1243" width="26.140625" style="45" customWidth="1"/>
    <col min="1244" max="1244" width="18.42578125" style="45" customWidth="1"/>
    <col min="1245" max="1245" width="20.7109375" style="45" customWidth="1"/>
    <col min="1246" max="1482" width="12.42578125" style="45"/>
    <col min="1483" max="1483" width="12.42578125" style="45" customWidth="1"/>
    <col min="1484" max="1484" width="23.5703125" style="45" customWidth="1"/>
    <col min="1485" max="1485" width="49.5703125" style="45" customWidth="1"/>
    <col min="1486" max="1486" width="36.140625" style="45" customWidth="1"/>
    <col min="1487" max="1487" width="12.42578125" style="45"/>
    <col min="1488" max="1488" width="17" style="45" customWidth="1"/>
    <col min="1489" max="1491" width="3" style="45" customWidth="1"/>
    <col min="1492" max="1497" width="2.7109375" style="45" customWidth="1"/>
    <col min="1498" max="1498" width="23.140625" style="45" customWidth="1"/>
    <col min="1499" max="1499" width="26.140625" style="45" customWidth="1"/>
    <col min="1500" max="1500" width="18.42578125" style="45" customWidth="1"/>
    <col min="1501" max="1501" width="20.7109375" style="45" customWidth="1"/>
    <col min="1502" max="1738" width="12.42578125" style="45"/>
    <col min="1739" max="1739" width="12.42578125" style="45" customWidth="1"/>
    <col min="1740" max="1740" width="23.5703125" style="45" customWidth="1"/>
    <col min="1741" max="1741" width="49.5703125" style="45" customWidth="1"/>
    <col min="1742" max="1742" width="36.140625" style="45" customWidth="1"/>
    <col min="1743" max="1743" width="12.42578125" style="45"/>
    <col min="1744" max="1744" width="17" style="45" customWidth="1"/>
    <col min="1745" max="1747" width="3" style="45" customWidth="1"/>
    <col min="1748" max="1753" width="2.7109375" style="45" customWidth="1"/>
    <col min="1754" max="1754" width="23.140625" style="45" customWidth="1"/>
    <col min="1755" max="1755" width="26.140625" style="45" customWidth="1"/>
    <col min="1756" max="1756" width="18.42578125" style="45" customWidth="1"/>
    <col min="1757" max="1757" width="20.7109375" style="45" customWidth="1"/>
    <col min="1758" max="1994" width="12.42578125" style="45"/>
    <col min="1995" max="1995" width="12.42578125" style="45" customWidth="1"/>
    <col min="1996" max="1996" width="23.5703125" style="45" customWidth="1"/>
    <col min="1997" max="1997" width="49.5703125" style="45" customWidth="1"/>
    <col min="1998" max="1998" width="36.140625" style="45" customWidth="1"/>
    <col min="1999" max="1999" width="12.42578125" style="45"/>
    <col min="2000" max="2000" width="17" style="45" customWidth="1"/>
    <col min="2001" max="2003" width="3" style="45" customWidth="1"/>
    <col min="2004" max="2009" width="2.7109375" style="45" customWidth="1"/>
    <col min="2010" max="2010" width="23.140625" style="45" customWidth="1"/>
    <col min="2011" max="2011" width="26.140625" style="45" customWidth="1"/>
    <col min="2012" max="2012" width="18.42578125" style="45" customWidth="1"/>
    <col min="2013" max="2013" width="20.7109375" style="45" customWidth="1"/>
    <col min="2014" max="2250" width="12.42578125" style="45"/>
    <col min="2251" max="2251" width="12.42578125" style="45" customWidth="1"/>
    <col min="2252" max="2252" width="23.5703125" style="45" customWidth="1"/>
    <col min="2253" max="2253" width="49.5703125" style="45" customWidth="1"/>
    <col min="2254" max="2254" width="36.140625" style="45" customWidth="1"/>
    <col min="2255" max="2255" width="12.42578125" style="45"/>
    <col min="2256" max="2256" width="17" style="45" customWidth="1"/>
    <col min="2257" max="2259" width="3" style="45" customWidth="1"/>
    <col min="2260" max="2265" width="2.7109375" style="45" customWidth="1"/>
    <col min="2266" max="2266" width="23.140625" style="45" customWidth="1"/>
    <col min="2267" max="2267" width="26.140625" style="45" customWidth="1"/>
    <col min="2268" max="2268" width="18.42578125" style="45" customWidth="1"/>
    <col min="2269" max="2269" width="20.7109375" style="45" customWidth="1"/>
    <col min="2270" max="2506" width="12.42578125" style="45"/>
    <col min="2507" max="2507" width="12.42578125" style="45" customWidth="1"/>
    <col min="2508" max="2508" width="23.5703125" style="45" customWidth="1"/>
    <col min="2509" max="2509" width="49.5703125" style="45" customWidth="1"/>
    <col min="2510" max="2510" width="36.140625" style="45" customWidth="1"/>
    <col min="2511" max="2511" width="12.42578125" style="45"/>
    <col min="2512" max="2512" width="17" style="45" customWidth="1"/>
    <col min="2513" max="2515" width="3" style="45" customWidth="1"/>
    <col min="2516" max="2521" width="2.7109375" style="45" customWidth="1"/>
    <col min="2522" max="2522" width="23.140625" style="45" customWidth="1"/>
    <col min="2523" max="2523" width="26.140625" style="45" customWidth="1"/>
    <col min="2524" max="2524" width="18.42578125" style="45" customWidth="1"/>
    <col min="2525" max="2525" width="20.7109375" style="45" customWidth="1"/>
    <col min="2526" max="2762" width="12.42578125" style="45"/>
    <col min="2763" max="2763" width="12.42578125" style="45" customWidth="1"/>
    <col min="2764" max="2764" width="23.5703125" style="45" customWidth="1"/>
    <col min="2765" max="2765" width="49.5703125" style="45" customWidth="1"/>
    <col min="2766" max="2766" width="36.140625" style="45" customWidth="1"/>
    <col min="2767" max="2767" width="12.42578125" style="45"/>
    <col min="2768" max="2768" width="17" style="45" customWidth="1"/>
    <col min="2769" max="2771" width="3" style="45" customWidth="1"/>
    <col min="2772" max="2777" width="2.7109375" style="45" customWidth="1"/>
    <col min="2778" max="2778" width="23.140625" style="45" customWidth="1"/>
    <col min="2779" max="2779" width="26.140625" style="45" customWidth="1"/>
    <col min="2780" max="2780" width="18.42578125" style="45" customWidth="1"/>
    <col min="2781" max="2781" width="20.7109375" style="45" customWidth="1"/>
    <col min="2782" max="3018" width="12.42578125" style="45"/>
    <col min="3019" max="3019" width="12.42578125" style="45" customWidth="1"/>
    <col min="3020" max="3020" width="23.5703125" style="45" customWidth="1"/>
    <col min="3021" max="3021" width="49.5703125" style="45" customWidth="1"/>
    <col min="3022" max="3022" width="36.140625" style="45" customWidth="1"/>
    <col min="3023" max="3023" width="12.42578125" style="45"/>
    <col min="3024" max="3024" width="17" style="45" customWidth="1"/>
    <col min="3025" max="3027" width="3" style="45" customWidth="1"/>
    <col min="3028" max="3033" width="2.7109375" style="45" customWidth="1"/>
    <col min="3034" max="3034" width="23.140625" style="45" customWidth="1"/>
    <col min="3035" max="3035" width="26.140625" style="45" customWidth="1"/>
    <col min="3036" max="3036" width="18.42578125" style="45" customWidth="1"/>
    <col min="3037" max="3037" width="20.7109375" style="45" customWidth="1"/>
    <col min="3038" max="3274" width="12.42578125" style="45"/>
    <col min="3275" max="3275" width="12.42578125" style="45" customWidth="1"/>
    <col min="3276" max="3276" width="23.5703125" style="45" customWidth="1"/>
    <col min="3277" max="3277" width="49.5703125" style="45" customWidth="1"/>
    <col min="3278" max="3278" width="36.140625" style="45" customWidth="1"/>
    <col min="3279" max="3279" width="12.42578125" style="45"/>
    <col min="3280" max="3280" width="17" style="45" customWidth="1"/>
    <col min="3281" max="3283" width="3" style="45" customWidth="1"/>
    <col min="3284" max="3289" width="2.7109375" style="45" customWidth="1"/>
    <col min="3290" max="3290" width="23.140625" style="45" customWidth="1"/>
    <col min="3291" max="3291" width="26.140625" style="45" customWidth="1"/>
    <col min="3292" max="3292" width="18.42578125" style="45" customWidth="1"/>
    <col min="3293" max="3293" width="20.7109375" style="45" customWidth="1"/>
    <col min="3294" max="3530" width="12.42578125" style="45"/>
    <col min="3531" max="3531" width="12.42578125" style="45" customWidth="1"/>
    <col min="3532" max="3532" width="23.5703125" style="45" customWidth="1"/>
    <col min="3533" max="3533" width="49.5703125" style="45" customWidth="1"/>
    <col min="3534" max="3534" width="36.140625" style="45" customWidth="1"/>
    <col min="3535" max="3535" width="12.42578125" style="45"/>
    <col min="3536" max="3536" width="17" style="45" customWidth="1"/>
    <col min="3537" max="3539" width="3" style="45" customWidth="1"/>
    <col min="3540" max="3545" width="2.7109375" style="45" customWidth="1"/>
    <col min="3546" max="3546" width="23.140625" style="45" customWidth="1"/>
    <col min="3547" max="3547" width="26.140625" style="45" customWidth="1"/>
    <col min="3548" max="3548" width="18.42578125" style="45" customWidth="1"/>
    <col min="3549" max="3549" width="20.7109375" style="45" customWidth="1"/>
    <col min="3550" max="3786" width="12.42578125" style="45"/>
    <col min="3787" max="3787" width="12.42578125" style="45" customWidth="1"/>
    <col min="3788" max="3788" width="23.5703125" style="45" customWidth="1"/>
    <col min="3789" max="3789" width="49.5703125" style="45" customWidth="1"/>
    <col min="3790" max="3790" width="36.140625" style="45" customWidth="1"/>
    <col min="3791" max="3791" width="12.42578125" style="45"/>
    <col min="3792" max="3792" width="17" style="45" customWidth="1"/>
    <col min="3793" max="3795" width="3" style="45" customWidth="1"/>
    <col min="3796" max="3801" width="2.7109375" style="45" customWidth="1"/>
    <col min="3802" max="3802" width="23.140625" style="45" customWidth="1"/>
    <col min="3803" max="3803" width="26.140625" style="45" customWidth="1"/>
    <col min="3804" max="3804" width="18.42578125" style="45" customWidth="1"/>
    <col min="3805" max="3805" width="20.7109375" style="45" customWidth="1"/>
    <col min="3806" max="4042" width="12.42578125" style="45"/>
    <col min="4043" max="4043" width="12.42578125" style="45" customWidth="1"/>
    <col min="4044" max="4044" width="23.5703125" style="45" customWidth="1"/>
    <col min="4045" max="4045" width="49.5703125" style="45" customWidth="1"/>
    <col min="4046" max="4046" width="36.140625" style="45" customWidth="1"/>
    <col min="4047" max="4047" width="12.42578125" style="45"/>
    <col min="4048" max="4048" width="17" style="45" customWidth="1"/>
    <col min="4049" max="4051" width="3" style="45" customWidth="1"/>
    <col min="4052" max="4057" width="2.7109375" style="45" customWidth="1"/>
    <col min="4058" max="4058" width="23.140625" style="45" customWidth="1"/>
    <col min="4059" max="4059" width="26.140625" style="45" customWidth="1"/>
    <col min="4060" max="4060" width="18.42578125" style="45" customWidth="1"/>
    <col min="4061" max="4061" width="20.7109375" style="45" customWidth="1"/>
    <col min="4062" max="4298" width="12.42578125" style="45"/>
    <col min="4299" max="4299" width="12.42578125" style="45" customWidth="1"/>
    <col min="4300" max="4300" width="23.5703125" style="45" customWidth="1"/>
    <col min="4301" max="4301" width="49.5703125" style="45" customWidth="1"/>
    <col min="4302" max="4302" width="36.140625" style="45" customWidth="1"/>
    <col min="4303" max="4303" width="12.42578125" style="45"/>
    <col min="4304" max="4304" width="17" style="45" customWidth="1"/>
    <col min="4305" max="4307" width="3" style="45" customWidth="1"/>
    <col min="4308" max="4313" width="2.7109375" style="45" customWidth="1"/>
    <col min="4314" max="4314" width="23.140625" style="45" customWidth="1"/>
    <col min="4315" max="4315" width="26.140625" style="45" customWidth="1"/>
    <col min="4316" max="4316" width="18.42578125" style="45" customWidth="1"/>
    <col min="4317" max="4317" width="20.7109375" style="45" customWidth="1"/>
    <col min="4318" max="4554" width="12.42578125" style="45"/>
    <col min="4555" max="4555" width="12.42578125" style="45" customWidth="1"/>
    <col min="4556" max="4556" width="23.5703125" style="45" customWidth="1"/>
    <col min="4557" max="4557" width="49.5703125" style="45" customWidth="1"/>
    <col min="4558" max="4558" width="36.140625" style="45" customWidth="1"/>
    <col min="4559" max="4559" width="12.42578125" style="45"/>
    <col min="4560" max="4560" width="17" style="45" customWidth="1"/>
    <col min="4561" max="4563" width="3" style="45" customWidth="1"/>
    <col min="4564" max="4569" width="2.7109375" style="45" customWidth="1"/>
    <col min="4570" max="4570" width="23.140625" style="45" customWidth="1"/>
    <col min="4571" max="4571" width="26.140625" style="45" customWidth="1"/>
    <col min="4572" max="4572" width="18.42578125" style="45" customWidth="1"/>
    <col min="4573" max="4573" width="20.7109375" style="45" customWidth="1"/>
    <col min="4574" max="4810" width="12.42578125" style="45"/>
    <col min="4811" max="4811" width="12.42578125" style="45" customWidth="1"/>
    <col min="4812" max="4812" width="23.5703125" style="45" customWidth="1"/>
    <col min="4813" max="4813" width="49.5703125" style="45" customWidth="1"/>
    <col min="4814" max="4814" width="36.140625" style="45" customWidth="1"/>
    <col min="4815" max="4815" width="12.42578125" style="45"/>
    <col min="4816" max="4816" width="17" style="45" customWidth="1"/>
    <col min="4817" max="4819" width="3" style="45" customWidth="1"/>
    <col min="4820" max="4825" width="2.7109375" style="45" customWidth="1"/>
    <col min="4826" max="4826" width="23.140625" style="45" customWidth="1"/>
    <col min="4827" max="4827" width="26.140625" style="45" customWidth="1"/>
    <col min="4828" max="4828" width="18.42578125" style="45" customWidth="1"/>
    <col min="4829" max="4829" width="20.7109375" style="45" customWidth="1"/>
    <col min="4830" max="5066" width="12.42578125" style="45"/>
    <col min="5067" max="5067" width="12.42578125" style="45" customWidth="1"/>
    <col min="5068" max="5068" width="23.5703125" style="45" customWidth="1"/>
    <col min="5069" max="5069" width="49.5703125" style="45" customWidth="1"/>
    <col min="5070" max="5070" width="36.140625" style="45" customWidth="1"/>
    <col min="5071" max="5071" width="12.42578125" style="45"/>
    <col min="5072" max="5072" width="17" style="45" customWidth="1"/>
    <col min="5073" max="5075" width="3" style="45" customWidth="1"/>
    <col min="5076" max="5081" width="2.7109375" style="45" customWidth="1"/>
    <col min="5082" max="5082" width="23.140625" style="45" customWidth="1"/>
    <col min="5083" max="5083" width="26.140625" style="45" customWidth="1"/>
    <col min="5084" max="5084" width="18.42578125" style="45" customWidth="1"/>
    <col min="5085" max="5085" width="20.7109375" style="45" customWidth="1"/>
    <col min="5086" max="5322" width="12.42578125" style="45"/>
    <col min="5323" max="5323" width="12.42578125" style="45" customWidth="1"/>
    <col min="5324" max="5324" width="23.5703125" style="45" customWidth="1"/>
    <col min="5325" max="5325" width="49.5703125" style="45" customWidth="1"/>
    <col min="5326" max="5326" width="36.140625" style="45" customWidth="1"/>
    <col min="5327" max="5327" width="12.42578125" style="45"/>
    <col min="5328" max="5328" width="17" style="45" customWidth="1"/>
    <col min="5329" max="5331" width="3" style="45" customWidth="1"/>
    <col min="5332" max="5337" width="2.7109375" style="45" customWidth="1"/>
    <col min="5338" max="5338" width="23.140625" style="45" customWidth="1"/>
    <col min="5339" max="5339" width="26.140625" style="45" customWidth="1"/>
    <col min="5340" max="5340" width="18.42578125" style="45" customWidth="1"/>
    <col min="5341" max="5341" width="20.7109375" style="45" customWidth="1"/>
    <col min="5342" max="5578" width="12.42578125" style="45"/>
    <col min="5579" max="5579" width="12.42578125" style="45" customWidth="1"/>
    <col min="5580" max="5580" width="23.5703125" style="45" customWidth="1"/>
    <col min="5581" max="5581" width="49.5703125" style="45" customWidth="1"/>
    <col min="5582" max="5582" width="36.140625" style="45" customWidth="1"/>
    <col min="5583" max="5583" width="12.42578125" style="45"/>
    <col min="5584" max="5584" width="17" style="45" customWidth="1"/>
    <col min="5585" max="5587" width="3" style="45" customWidth="1"/>
    <col min="5588" max="5593" width="2.7109375" style="45" customWidth="1"/>
    <col min="5594" max="5594" width="23.140625" style="45" customWidth="1"/>
    <col min="5595" max="5595" width="26.140625" style="45" customWidth="1"/>
    <col min="5596" max="5596" width="18.42578125" style="45" customWidth="1"/>
    <col min="5597" max="5597" width="20.7109375" style="45" customWidth="1"/>
    <col min="5598" max="5834" width="12.42578125" style="45"/>
    <col min="5835" max="5835" width="12.42578125" style="45" customWidth="1"/>
    <col min="5836" max="5836" width="23.5703125" style="45" customWidth="1"/>
    <col min="5837" max="5837" width="49.5703125" style="45" customWidth="1"/>
    <col min="5838" max="5838" width="36.140625" style="45" customWidth="1"/>
    <col min="5839" max="5839" width="12.42578125" style="45"/>
    <col min="5840" max="5840" width="17" style="45" customWidth="1"/>
    <col min="5841" max="5843" width="3" style="45" customWidth="1"/>
    <col min="5844" max="5849" width="2.7109375" style="45" customWidth="1"/>
    <col min="5850" max="5850" width="23.140625" style="45" customWidth="1"/>
    <col min="5851" max="5851" width="26.140625" style="45" customWidth="1"/>
    <col min="5852" max="5852" width="18.42578125" style="45" customWidth="1"/>
    <col min="5853" max="5853" width="20.7109375" style="45" customWidth="1"/>
    <col min="5854" max="6090" width="12.42578125" style="45"/>
    <col min="6091" max="6091" width="12.42578125" style="45" customWidth="1"/>
    <col min="6092" max="6092" width="23.5703125" style="45" customWidth="1"/>
    <col min="6093" max="6093" width="49.5703125" style="45" customWidth="1"/>
    <col min="6094" max="6094" width="36.140625" style="45" customWidth="1"/>
    <col min="6095" max="6095" width="12.42578125" style="45"/>
    <col min="6096" max="6096" width="17" style="45" customWidth="1"/>
    <col min="6097" max="6099" width="3" style="45" customWidth="1"/>
    <col min="6100" max="6105" width="2.7109375" style="45" customWidth="1"/>
    <col min="6106" max="6106" width="23.140625" style="45" customWidth="1"/>
    <col min="6107" max="6107" width="26.140625" style="45" customWidth="1"/>
    <col min="6108" max="6108" width="18.42578125" style="45" customWidth="1"/>
    <col min="6109" max="6109" width="20.7109375" style="45" customWidth="1"/>
    <col min="6110" max="6346" width="12.42578125" style="45"/>
    <col min="6347" max="6347" width="12.42578125" style="45" customWidth="1"/>
    <col min="6348" max="6348" width="23.5703125" style="45" customWidth="1"/>
    <col min="6349" max="6349" width="49.5703125" style="45" customWidth="1"/>
    <col min="6350" max="6350" width="36.140625" style="45" customWidth="1"/>
    <col min="6351" max="6351" width="12.42578125" style="45"/>
    <col min="6352" max="6352" width="17" style="45" customWidth="1"/>
    <col min="6353" max="6355" width="3" style="45" customWidth="1"/>
    <col min="6356" max="6361" width="2.7109375" style="45" customWidth="1"/>
    <col min="6362" max="6362" width="23.140625" style="45" customWidth="1"/>
    <col min="6363" max="6363" width="26.140625" style="45" customWidth="1"/>
    <col min="6364" max="6364" width="18.42578125" style="45" customWidth="1"/>
    <col min="6365" max="6365" width="20.7109375" style="45" customWidth="1"/>
    <col min="6366" max="6602" width="12.42578125" style="45"/>
    <col min="6603" max="6603" width="12.42578125" style="45" customWidth="1"/>
    <col min="6604" max="6604" width="23.5703125" style="45" customWidth="1"/>
    <col min="6605" max="6605" width="49.5703125" style="45" customWidth="1"/>
    <col min="6606" max="6606" width="36.140625" style="45" customWidth="1"/>
    <col min="6607" max="6607" width="12.42578125" style="45"/>
    <col min="6608" max="6608" width="17" style="45" customWidth="1"/>
    <col min="6609" max="6611" width="3" style="45" customWidth="1"/>
    <col min="6612" max="6617" width="2.7109375" style="45" customWidth="1"/>
    <col min="6618" max="6618" width="23.140625" style="45" customWidth="1"/>
    <col min="6619" max="6619" width="26.140625" style="45" customWidth="1"/>
    <col min="6620" max="6620" width="18.42578125" style="45" customWidth="1"/>
    <col min="6621" max="6621" width="20.7109375" style="45" customWidth="1"/>
    <col min="6622" max="6858" width="12.42578125" style="45"/>
    <col min="6859" max="6859" width="12.42578125" style="45" customWidth="1"/>
    <col min="6860" max="6860" width="23.5703125" style="45" customWidth="1"/>
    <col min="6861" max="6861" width="49.5703125" style="45" customWidth="1"/>
    <col min="6862" max="6862" width="36.140625" style="45" customWidth="1"/>
    <col min="6863" max="6863" width="12.42578125" style="45"/>
    <col min="6864" max="6864" width="17" style="45" customWidth="1"/>
    <col min="6865" max="6867" width="3" style="45" customWidth="1"/>
    <col min="6868" max="6873" width="2.7109375" style="45" customWidth="1"/>
    <col min="6874" max="6874" width="23.140625" style="45" customWidth="1"/>
    <col min="6875" max="6875" width="26.140625" style="45" customWidth="1"/>
    <col min="6876" max="6876" width="18.42578125" style="45" customWidth="1"/>
    <col min="6877" max="6877" width="20.7109375" style="45" customWidth="1"/>
    <col min="6878" max="7114" width="12.42578125" style="45"/>
    <col min="7115" max="7115" width="12.42578125" style="45" customWidth="1"/>
    <col min="7116" max="7116" width="23.5703125" style="45" customWidth="1"/>
    <col min="7117" max="7117" width="49.5703125" style="45" customWidth="1"/>
    <col min="7118" max="7118" width="36.140625" style="45" customWidth="1"/>
    <col min="7119" max="7119" width="12.42578125" style="45"/>
    <col min="7120" max="7120" width="17" style="45" customWidth="1"/>
    <col min="7121" max="7123" width="3" style="45" customWidth="1"/>
    <col min="7124" max="7129" width="2.7109375" style="45" customWidth="1"/>
    <col min="7130" max="7130" width="23.140625" style="45" customWidth="1"/>
    <col min="7131" max="7131" width="26.140625" style="45" customWidth="1"/>
    <col min="7132" max="7132" width="18.42578125" style="45" customWidth="1"/>
    <col min="7133" max="7133" width="20.7109375" style="45" customWidth="1"/>
    <col min="7134" max="7370" width="12.42578125" style="45"/>
    <col min="7371" max="7371" width="12.42578125" style="45" customWidth="1"/>
    <col min="7372" max="7372" width="23.5703125" style="45" customWidth="1"/>
    <col min="7373" max="7373" width="49.5703125" style="45" customWidth="1"/>
    <col min="7374" max="7374" width="36.140625" style="45" customWidth="1"/>
    <col min="7375" max="7375" width="12.42578125" style="45"/>
    <col min="7376" max="7376" width="17" style="45" customWidth="1"/>
    <col min="7377" max="7379" width="3" style="45" customWidth="1"/>
    <col min="7380" max="7385" width="2.7109375" style="45" customWidth="1"/>
    <col min="7386" max="7386" width="23.140625" style="45" customWidth="1"/>
    <col min="7387" max="7387" width="26.140625" style="45" customWidth="1"/>
    <col min="7388" max="7388" width="18.42578125" style="45" customWidth="1"/>
    <col min="7389" max="7389" width="20.7109375" style="45" customWidth="1"/>
    <col min="7390" max="7626" width="12.42578125" style="45"/>
    <col min="7627" max="7627" width="12.42578125" style="45" customWidth="1"/>
    <col min="7628" max="7628" width="23.5703125" style="45" customWidth="1"/>
    <col min="7629" max="7629" width="49.5703125" style="45" customWidth="1"/>
    <col min="7630" max="7630" width="36.140625" style="45" customWidth="1"/>
    <col min="7631" max="7631" width="12.42578125" style="45"/>
    <col min="7632" max="7632" width="17" style="45" customWidth="1"/>
    <col min="7633" max="7635" width="3" style="45" customWidth="1"/>
    <col min="7636" max="7641" width="2.7109375" style="45" customWidth="1"/>
    <col min="7642" max="7642" width="23.140625" style="45" customWidth="1"/>
    <col min="7643" max="7643" width="26.140625" style="45" customWidth="1"/>
    <col min="7644" max="7644" width="18.42578125" style="45" customWidth="1"/>
    <col min="7645" max="7645" width="20.7109375" style="45" customWidth="1"/>
    <col min="7646" max="7882" width="12.42578125" style="45"/>
    <col min="7883" max="7883" width="12.42578125" style="45" customWidth="1"/>
    <col min="7884" max="7884" width="23.5703125" style="45" customWidth="1"/>
    <col min="7885" max="7885" width="49.5703125" style="45" customWidth="1"/>
    <col min="7886" max="7886" width="36.140625" style="45" customWidth="1"/>
    <col min="7887" max="7887" width="12.42578125" style="45"/>
    <col min="7888" max="7888" width="17" style="45" customWidth="1"/>
    <col min="7889" max="7891" width="3" style="45" customWidth="1"/>
    <col min="7892" max="7897" width="2.7109375" style="45" customWidth="1"/>
    <col min="7898" max="7898" width="23.140625" style="45" customWidth="1"/>
    <col min="7899" max="7899" width="26.140625" style="45" customWidth="1"/>
    <col min="7900" max="7900" width="18.42578125" style="45" customWidth="1"/>
    <col min="7901" max="7901" width="20.7109375" style="45" customWidth="1"/>
    <col min="7902" max="8138" width="12.42578125" style="45"/>
    <col min="8139" max="8139" width="12.42578125" style="45" customWidth="1"/>
    <col min="8140" max="8140" width="23.5703125" style="45" customWidth="1"/>
    <col min="8141" max="8141" width="49.5703125" style="45" customWidth="1"/>
    <col min="8142" max="8142" width="36.140625" style="45" customWidth="1"/>
    <col min="8143" max="8143" width="12.42578125" style="45"/>
    <col min="8144" max="8144" width="17" style="45" customWidth="1"/>
    <col min="8145" max="8147" width="3" style="45" customWidth="1"/>
    <col min="8148" max="8153" width="2.7109375" style="45" customWidth="1"/>
    <col min="8154" max="8154" width="23.140625" style="45" customWidth="1"/>
    <col min="8155" max="8155" width="26.140625" style="45" customWidth="1"/>
    <col min="8156" max="8156" width="18.42578125" style="45" customWidth="1"/>
    <col min="8157" max="8157" width="20.7109375" style="45" customWidth="1"/>
    <col min="8158" max="8394" width="12.42578125" style="45"/>
    <col min="8395" max="8395" width="12.42578125" style="45" customWidth="1"/>
    <col min="8396" max="8396" width="23.5703125" style="45" customWidth="1"/>
    <col min="8397" max="8397" width="49.5703125" style="45" customWidth="1"/>
    <col min="8398" max="8398" width="36.140625" style="45" customWidth="1"/>
    <col min="8399" max="8399" width="12.42578125" style="45"/>
    <col min="8400" max="8400" width="17" style="45" customWidth="1"/>
    <col min="8401" max="8403" width="3" style="45" customWidth="1"/>
    <col min="8404" max="8409" width="2.7109375" style="45" customWidth="1"/>
    <col min="8410" max="8410" width="23.140625" style="45" customWidth="1"/>
    <col min="8411" max="8411" width="26.140625" style="45" customWidth="1"/>
    <col min="8412" max="8412" width="18.42578125" style="45" customWidth="1"/>
    <col min="8413" max="8413" width="20.7109375" style="45" customWidth="1"/>
    <col min="8414" max="8650" width="12.42578125" style="45"/>
    <col min="8651" max="8651" width="12.42578125" style="45" customWidth="1"/>
    <col min="8652" max="8652" width="23.5703125" style="45" customWidth="1"/>
    <col min="8653" max="8653" width="49.5703125" style="45" customWidth="1"/>
    <col min="8654" max="8654" width="36.140625" style="45" customWidth="1"/>
    <col min="8655" max="8655" width="12.42578125" style="45"/>
    <col min="8656" max="8656" width="17" style="45" customWidth="1"/>
    <col min="8657" max="8659" width="3" style="45" customWidth="1"/>
    <col min="8660" max="8665" width="2.7109375" style="45" customWidth="1"/>
    <col min="8666" max="8666" width="23.140625" style="45" customWidth="1"/>
    <col min="8667" max="8667" width="26.140625" style="45" customWidth="1"/>
    <col min="8668" max="8668" width="18.42578125" style="45" customWidth="1"/>
    <col min="8669" max="8669" width="20.7109375" style="45" customWidth="1"/>
    <col min="8670" max="8906" width="12.42578125" style="45"/>
    <col min="8907" max="8907" width="12.42578125" style="45" customWidth="1"/>
    <col min="8908" max="8908" width="23.5703125" style="45" customWidth="1"/>
    <col min="8909" max="8909" width="49.5703125" style="45" customWidth="1"/>
    <col min="8910" max="8910" width="36.140625" style="45" customWidth="1"/>
    <col min="8911" max="8911" width="12.42578125" style="45"/>
    <col min="8912" max="8912" width="17" style="45" customWidth="1"/>
    <col min="8913" max="8915" width="3" style="45" customWidth="1"/>
    <col min="8916" max="8921" width="2.7109375" style="45" customWidth="1"/>
    <col min="8922" max="8922" width="23.140625" style="45" customWidth="1"/>
    <col min="8923" max="8923" width="26.140625" style="45" customWidth="1"/>
    <col min="8924" max="8924" width="18.42578125" style="45" customWidth="1"/>
    <col min="8925" max="8925" width="20.7109375" style="45" customWidth="1"/>
    <col min="8926" max="9162" width="12.42578125" style="45"/>
    <col min="9163" max="9163" width="12.42578125" style="45" customWidth="1"/>
    <col min="9164" max="9164" width="23.5703125" style="45" customWidth="1"/>
    <col min="9165" max="9165" width="49.5703125" style="45" customWidth="1"/>
    <col min="9166" max="9166" width="36.140625" style="45" customWidth="1"/>
    <col min="9167" max="9167" width="12.42578125" style="45"/>
    <col min="9168" max="9168" width="17" style="45" customWidth="1"/>
    <col min="9169" max="9171" width="3" style="45" customWidth="1"/>
    <col min="9172" max="9177" width="2.7109375" style="45" customWidth="1"/>
    <col min="9178" max="9178" width="23.140625" style="45" customWidth="1"/>
    <col min="9179" max="9179" width="26.140625" style="45" customWidth="1"/>
    <col min="9180" max="9180" width="18.42578125" style="45" customWidth="1"/>
    <col min="9181" max="9181" width="20.7109375" style="45" customWidth="1"/>
    <col min="9182" max="9418" width="12.42578125" style="45"/>
    <col min="9419" max="9419" width="12.42578125" style="45" customWidth="1"/>
    <col min="9420" max="9420" width="23.5703125" style="45" customWidth="1"/>
    <col min="9421" max="9421" width="49.5703125" style="45" customWidth="1"/>
    <col min="9422" max="9422" width="36.140625" style="45" customWidth="1"/>
    <col min="9423" max="9423" width="12.42578125" style="45"/>
    <col min="9424" max="9424" width="17" style="45" customWidth="1"/>
    <col min="9425" max="9427" width="3" style="45" customWidth="1"/>
    <col min="9428" max="9433" width="2.7109375" style="45" customWidth="1"/>
    <col min="9434" max="9434" width="23.140625" style="45" customWidth="1"/>
    <col min="9435" max="9435" width="26.140625" style="45" customWidth="1"/>
    <col min="9436" max="9436" width="18.42578125" style="45" customWidth="1"/>
    <col min="9437" max="9437" width="20.7109375" style="45" customWidth="1"/>
    <col min="9438" max="9674" width="12.42578125" style="45"/>
    <col min="9675" max="9675" width="12.42578125" style="45" customWidth="1"/>
    <col min="9676" max="9676" width="23.5703125" style="45" customWidth="1"/>
    <col min="9677" max="9677" width="49.5703125" style="45" customWidth="1"/>
    <col min="9678" max="9678" width="36.140625" style="45" customWidth="1"/>
    <col min="9679" max="9679" width="12.42578125" style="45"/>
    <col min="9680" max="9680" width="17" style="45" customWidth="1"/>
    <col min="9681" max="9683" width="3" style="45" customWidth="1"/>
    <col min="9684" max="9689" width="2.7109375" style="45" customWidth="1"/>
    <col min="9690" max="9690" width="23.140625" style="45" customWidth="1"/>
    <col min="9691" max="9691" width="26.140625" style="45" customWidth="1"/>
    <col min="9692" max="9692" width="18.42578125" style="45" customWidth="1"/>
    <col min="9693" max="9693" width="20.7109375" style="45" customWidth="1"/>
    <col min="9694" max="9930" width="12.42578125" style="45"/>
    <col min="9931" max="9931" width="12.42578125" style="45" customWidth="1"/>
    <col min="9932" max="9932" width="23.5703125" style="45" customWidth="1"/>
    <col min="9933" max="9933" width="49.5703125" style="45" customWidth="1"/>
    <col min="9934" max="9934" width="36.140625" style="45" customWidth="1"/>
    <col min="9935" max="9935" width="12.42578125" style="45"/>
    <col min="9936" max="9936" width="17" style="45" customWidth="1"/>
    <col min="9937" max="9939" width="3" style="45" customWidth="1"/>
    <col min="9940" max="9945" width="2.7109375" style="45" customWidth="1"/>
    <col min="9946" max="9946" width="23.140625" style="45" customWidth="1"/>
    <col min="9947" max="9947" width="26.140625" style="45" customWidth="1"/>
    <col min="9948" max="9948" width="18.42578125" style="45" customWidth="1"/>
    <col min="9949" max="9949" width="20.7109375" style="45" customWidth="1"/>
    <col min="9950" max="10186" width="12.42578125" style="45"/>
    <col min="10187" max="10187" width="12.42578125" style="45" customWidth="1"/>
    <col min="10188" max="10188" width="23.5703125" style="45" customWidth="1"/>
    <col min="10189" max="10189" width="49.5703125" style="45" customWidth="1"/>
    <col min="10190" max="10190" width="36.140625" style="45" customWidth="1"/>
    <col min="10191" max="10191" width="12.42578125" style="45"/>
    <col min="10192" max="10192" width="17" style="45" customWidth="1"/>
    <col min="10193" max="10195" width="3" style="45" customWidth="1"/>
    <col min="10196" max="10201" width="2.7109375" style="45" customWidth="1"/>
    <col min="10202" max="10202" width="23.140625" style="45" customWidth="1"/>
    <col min="10203" max="10203" width="26.140625" style="45" customWidth="1"/>
    <col min="10204" max="10204" width="18.42578125" style="45" customWidth="1"/>
    <col min="10205" max="10205" width="20.7109375" style="45" customWidth="1"/>
    <col min="10206" max="10442" width="12.42578125" style="45"/>
    <col min="10443" max="10443" width="12.42578125" style="45" customWidth="1"/>
    <col min="10444" max="10444" width="23.5703125" style="45" customWidth="1"/>
    <col min="10445" max="10445" width="49.5703125" style="45" customWidth="1"/>
    <col min="10446" max="10446" width="36.140625" style="45" customWidth="1"/>
    <col min="10447" max="10447" width="12.42578125" style="45"/>
    <col min="10448" max="10448" width="17" style="45" customWidth="1"/>
    <col min="10449" max="10451" width="3" style="45" customWidth="1"/>
    <col min="10452" max="10457" width="2.7109375" style="45" customWidth="1"/>
    <col min="10458" max="10458" width="23.140625" style="45" customWidth="1"/>
    <col min="10459" max="10459" width="26.140625" style="45" customWidth="1"/>
    <col min="10460" max="10460" width="18.42578125" style="45" customWidth="1"/>
    <col min="10461" max="10461" width="20.7109375" style="45" customWidth="1"/>
    <col min="10462" max="10698" width="12.42578125" style="45"/>
    <col min="10699" max="10699" width="12.42578125" style="45" customWidth="1"/>
    <col min="10700" max="10700" width="23.5703125" style="45" customWidth="1"/>
    <col min="10701" max="10701" width="49.5703125" style="45" customWidth="1"/>
    <col min="10702" max="10702" width="36.140625" style="45" customWidth="1"/>
    <col min="10703" max="10703" width="12.42578125" style="45"/>
    <col min="10704" max="10704" width="17" style="45" customWidth="1"/>
    <col min="10705" max="10707" width="3" style="45" customWidth="1"/>
    <col min="10708" max="10713" width="2.7109375" style="45" customWidth="1"/>
    <col min="10714" max="10714" width="23.140625" style="45" customWidth="1"/>
    <col min="10715" max="10715" width="26.140625" style="45" customWidth="1"/>
    <col min="10716" max="10716" width="18.42578125" style="45" customWidth="1"/>
    <col min="10717" max="10717" width="20.7109375" style="45" customWidth="1"/>
    <col min="10718" max="10954" width="12.42578125" style="45"/>
    <col min="10955" max="10955" width="12.42578125" style="45" customWidth="1"/>
    <col min="10956" max="10956" width="23.5703125" style="45" customWidth="1"/>
    <col min="10957" max="10957" width="49.5703125" style="45" customWidth="1"/>
    <col min="10958" max="10958" width="36.140625" style="45" customWidth="1"/>
    <col min="10959" max="10959" width="12.42578125" style="45"/>
    <col min="10960" max="10960" width="17" style="45" customWidth="1"/>
    <col min="10961" max="10963" width="3" style="45" customWidth="1"/>
    <col min="10964" max="10969" width="2.7109375" style="45" customWidth="1"/>
    <col min="10970" max="10970" width="23.140625" style="45" customWidth="1"/>
    <col min="10971" max="10971" width="26.140625" style="45" customWidth="1"/>
    <col min="10972" max="10972" width="18.42578125" style="45" customWidth="1"/>
    <col min="10973" max="10973" width="20.7109375" style="45" customWidth="1"/>
    <col min="10974" max="11210" width="12.42578125" style="45"/>
    <col min="11211" max="11211" width="12.42578125" style="45" customWidth="1"/>
    <col min="11212" max="11212" width="23.5703125" style="45" customWidth="1"/>
    <col min="11213" max="11213" width="49.5703125" style="45" customWidth="1"/>
    <col min="11214" max="11214" width="36.140625" style="45" customWidth="1"/>
    <col min="11215" max="11215" width="12.42578125" style="45"/>
    <col min="11216" max="11216" width="17" style="45" customWidth="1"/>
    <col min="11217" max="11219" width="3" style="45" customWidth="1"/>
    <col min="11220" max="11225" width="2.7109375" style="45" customWidth="1"/>
    <col min="11226" max="11226" width="23.140625" style="45" customWidth="1"/>
    <col min="11227" max="11227" width="26.140625" style="45" customWidth="1"/>
    <col min="11228" max="11228" width="18.42578125" style="45" customWidth="1"/>
    <col min="11229" max="11229" width="20.7109375" style="45" customWidth="1"/>
    <col min="11230" max="11466" width="12.42578125" style="45"/>
    <col min="11467" max="11467" width="12.42578125" style="45" customWidth="1"/>
    <col min="11468" max="11468" width="23.5703125" style="45" customWidth="1"/>
    <col min="11469" max="11469" width="49.5703125" style="45" customWidth="1"/>
    <col min="11470" max="11470" width="36.140625" style="45" customWidth="1"/>
    <col min="11471" max="11471" width="12.42578125" style="45"/>
    <col min="11472" max="11472" width="17" style="45" customWidth="1"/>
    <col min="11473" max="11475" width="3" style="45" customWidth="1"/>
    <col min="11476" max="11481" width="2.7109375" style="45" customWidth="1"/>
    <col min="11482" max="11482" width="23.140625" style="45" customWidth="1"/>
    <col min="11483" max="11483" width="26.140625" style="45" customWidth="1"/>
    <col min="11484" max="11484" width="18.42578125" style="45" customWidth="1"/>
    <col min="11485" max="11485" width="20.7109375" style="45" customWidth="1"/>
    <col min="11486" max="11722" width="12.42578125" style="45"/>
    <col min="11723" max="11723" width="12.42578125" style="45" customWidth="1"/>
    <col min="11724" max="11724" width="23.5703125" style="45" customWidth="1"/>
    <col min="11725" max="11725" width="49.5703125" style="45" customWidth="1"/>
    <col min="11726" max="11726" width="36.140625" style="45" customWidth="1"/>
    <col min="11727" max="11727" width="12.42578125" style="45"/>
    <col min="11728" max="11728" width="17" style="45" customWidth="1"/>
    <col min="11729" max="11731" width="3" style="45" customWidth="1"/>
    <col min="11732" max="11737" width="2.7109375" style="45" customWidth="1"/>
    <col min="11738" max="11738" width="23.140625" style="45" customWidth="1"/>
    <col min="11739" max="11739" width="26.140625" style="45" customWidth="1"/>
    <col min="11740" max="11740" width="18.42578125" style="45" customWidth="1"/>
    <col min="11741" max="11741" width="20.7109375" style="45" customWidth="1"/>
    <col min="11742" max="11978" width="12.42578125" style="45"/>
    <col min="11979" max="11979" width="12.42578125" style="45" customWidth="1"/>
    <col min="11980" max="11980" width="23.5703125" style="45" customWidth="1"/>
    <col min="11981" max="11981" width="49.5703125" style="45" customWidth="1"/>
    <col min="11982" max="11982" width="36.140625" style="45" customWidth="1"/>
    <col min="11983" max="11983" width="12.42578125" style="45"/>
    <col min="11984" max="11984" width="17" style="45" customWidth="1"/>
    <col min="11985" max="11987" width="3" style="45" customWidth="1"/>
    <col min="11988" max="11993" width="2.7109375" style="45" customWidth="1"/>
    <col min="11994" max="11994" width="23.140625" style="45" customWidth="1"/>
    <col min="11995" max="11995" width="26.140625" style="45" customWidth="1"/>
    <col min="11996" max="11996" width="18.42578125" style="45" customWidth="1"/>
    <col min="11997" max="11997" width="20.7109375" style="45" customWidth="1"/>
    <col min="11998" max="12234" width="12.42578125" style="45"/>
    <col min="12235" max="12235" width="12.42578125" style="45" customWidth="1"/>
    <col min="12236" max="12236" width="23.5703125" style="45" customWidth="1"/>
    <col min="12237" max="12237" width="49.5703125" style="45" customWidth="1"/>
    <col min="12238" max="12238" width="36.140625" style="45" customWidth="1"/>
    <col min="12239" max="12239" width="12.42578125" style="45"/>
    <col min="12240" max="12240" width="17" style="45" customWidth="1"/>
    <col min="12241" max="12243" width="3" style="45" customWidth="1"/>
    <col min="12244" max="12249" width="2.7109375" style="45" customWidth="1"/>
    <col min="12250" max="12250" width="23.140625" style="45" customWidth="1"/>
    <col min="12251" max="12251" width="26.140625" style="45" customWidth="1"/>
    <col min="12252" max="12252" width="18.42578125" style="45" customWidth="1"/>
    <col min="12253" max="12253" width="20.7109375" style="45" customWidth="1"/>
    <col min="12254" max="12490" width="12.42578125" style="45"/>
    <col min="12491" max="12491" width="12.42578125" style="45" customWidth="1"/>
    <col min="12492" max="12492" width="23.5703125" style="45" customWidth="1"/>
    <col min="12493" max="12493" width="49.5703125" style="45" customWidth="1"/>
    <col min="12494" max="12494" width="36.140625" style="45" customWidth="1"/>
    <col min="12495" max="12495" width="12.42578125" style="45"/>
    <col min="12496" max="12496" width="17" style="45" customWidth="1"/>
    <col min="12497" max="12499" width="3" style="45" customWidth="1"/>
    <col min="12500" max="12505" width="2.7109375" style="45" customWidth="1"/>
    <col min="12506" max="12506" width="23.140625" style="45" customWidth="1"/>
    <col min="12507" max="12507" width="26.140625" style="45" customWidth="1"/>
    <col min="12508" max="12508" width="18.42578125" style="45" customWidth="1"/>
    <col min="12509" max="12509" width="20.7109375" style="45" customWidth="1"/>
    <col min="12510" max="12746" width="12.42578125" style="45"/>
    <col min="12747" max="12747" width="12.42578125" style="45" customWidth="1"/>
    <col min="12748" max="12748" width="23.5703125" style="45" customWidth="1"/>
    <col min="12749" max="12749" width="49.5703125" style="45" customWidth="1"/>
    <col min="12750" max="12750" width="36.140625" style="45" customWidth="1"/>
    <col min="12751" max="12751" width="12.42578125" style="45"/>
    <col min="12752" max="12752" width="17" style="45" customWidth="1"/>
    <col min="12753" max="12755" width="3" style="45" customWidth="1"/>
    <col min="12756" max="12761" width="2.7109375" style="45" customWidth="1"/>
    <col min="12762" max="12762" width="23.140625" style="45" customWidth="1"/>
    <col min="12763" max="12763" width="26.140625" style="45" customWidth="1"/>
    <col min="12764" max="12764" width="18.42578125" style="45" customWidth="1"/>
    <col min="12765" max="12765" width="20.7109375" style="45" customWidth="1"/>
    <col min="12766" max="13002" width="12.42578125" style="45"/>
    <col min="13003" max="13003" width="12.42578125" style="45" customWidth="1"/>
    <col min="13004" max="13004" width="23.5703125" style="45" customWidth="1"/>
    <col min="13005" max="13005" width="49.5703125" style="45" customWidth="1"/>
    <col min="13006" max="13006" width="36.140625" style="45" customWidth="1"/>
    <col min="13007" max="13007" width="12.42578125" style="45"/>
    <col min="13008" max="13008" width="17" style="45" customWidth="1"/>
    <col min="13009" max="13011" width="3" style="45" customWidth="1"/>
    <col min="13012" max="13017" width="2.7109375" style="45" customWidth="1"/>
    <col min="13018" max="13018" width="23.140625" style="45" customWidth="1"/>
    <col min="13019" max="13019" width="26.140625" style="45" customWidth="1"/>
    <col min="13020" max="13020" width="18.42578125" style="45" customWidth="1"/>
    <col min="13021" max="13021" width="20.7109375" style="45" customWidth="1"/>
    <col min="13022" max="13258" width="12.42578125" style="45"/>
    <col min="13259" max="13259" width="12.42578125" style="45" customWidth="1"/>
    <col min="13260" max="13260" width="23.5703125" style="45" customWidth="1"/>
    <col min="13261" max="13261" width="49.5703125" style="45" customWidth="1"/>
    <col min="13262" max="13262" width="36.140625" style="45" customWidth="1"/>
    <col min="13263" max="13263" width="12.42578125" style="45"/>
    <col min="13264" max="13264" width="17" style="45" customWidth="1"/>
    <col min="13265" max="13267" width="3" style="45" customWidth="1"/>
    <col min="13268" max="13273" width="2.7109375" style="45" customWidth="1"/>
    <col min="13274" max="13274" width="23.140625" style="45" customWidth="1"/>
    <col min="13275" max="13275" width="26.140625" style="45" customWidth="1"/>
    <col min="13276" max="13276" width="18.42578125" style="45" customWidth="1"/>
    <col min="13277" max="13277" width="20.7109375" style="45" customWidth="1"/>
    <col min="13278" max="13514" width="12.42578125" style="45"/>
    <col min="13515" max="13515" width="12.42578125" style="45" customWidth="1"/>
    <col min="13516" max="13516" width="23.5703125" style="45" customWidth="1"/>
    <col min="13517" max="13517" width="49.5703125" style="45" customWidth="1"/>
    <col min="13518" max="13518" width="36.140625" style="45" customWidth="1"/>
    <col min="13519" max="13519" width="12.42578125" style="45"/>
    <col min="13520" max="13520" width="17" style="45" customWidth="1"/>
    <col min="13521" max="13523" width="3" style="45" customWidth="1"/>
    <col min="13524" max="13529" width="2.7109375" style="45" customWidth="1"/>
    <col min="13530" max="13530" width="23.140625" style="45" customWidth="1"/>
    <col min="13531" max="13531" width="26.140625" style="45" customWidth="1"/>
    <col min="13532" max="13532" width="18.42578125" style="45" customWidth="1"/>
    <col min="13533" max="13533" width="20.7109375" style="45" customWidth="1"/>
    <col min="13534" max="13770" width="12.42578125" style="45"/>
    <col min="13771" max="13771" width="12.42578125" style="45" customWidth="1"/>
    <col min="13772" max="13772" width="23.5703125" style="45" customWidth="1"/>
    <col min="13773" max="13773" width="49.5703125" style="45" customWidth="1"/>
    <col min="13774" max="13774" width="36.140625" style="45" customWidth="1"/>
    <col min="13775" max="13775" width="12.42578125" style="45"/>
    <col min="13776" max="13776" width="17" style="45" customWidth="1"/>
    <col min="13777" max="13779" width="3" style="45" customWidth="1"/>
    <col min="13780" max="13785" width="2.7109375" style="45" customWidth="1"/>
    <col min="13786" max="13786" width="23.140625" style="45" customWidth="1"/>
    <col min="13787" max="13787" width="26.140625" style="45" customWidth="1"/>
    <col min="13788" max="13788" width="18.42578125" style="45" customWidth="1"/>
    <col min="13789" max="13789" width="20.7109375" style="45" customWidth="1"/>
    <col min="13790" max="14026" width="12.42578125" style="45"/>
    <col min="14027" max="14027" width="12.42578125" style="45" customWidth="1"/>
    <col min="14028" max="14028" width="23.5703125" style="45" customWidth="1"/>
    <col min="14029" max="14029" width="49.5703125" style="45" customWidth="1"/>
    <col min="14030" max="14030" width="36.140625" style="45" customWidth="1"/>
    <col min="14031" max="14031" width="12.42578125" style="45"/>
    <col min="14032" max="14032" width="17" style="45" customWidth="1"/>
    <col min="14033" max="14035" width="3" style="45" customWidth="1"/>
    <col min="14036" max="14041" width="2.7109375" style="45" customWidth="1"/>
    <col min="14042" max="14042" width="23.140625" style="45" customWidth="1"/>
    <col min="14043" max="14043" width="26.140625" style="45" customWidth="1"/>
    <col min="14044" max="14044" width="18.42578125" style="45" customWidth="1"/>
    <col min="14045" max="14045" width="20.7109375" style="45" customWidth="1"/>
    <col min="14046" max="14282" width="12.42578125" style="45"/>
    <col min="14283" max="14283" width="12.42578125" style="45" customWidth="1"/>
    <col min="14284" max="14284" width="23.5703125" style="45" customWidth="1"/>
    <col min="14285" max="14285" width="49.5703125" style="45" customWidth="1"/>
    <col min="14286" max="14286" width="36.140625" style="45" customWidth="1"/>
    <col min="14287" max="14287" width="12.42578125" style="45"/>
    <col min="14288" max="14288" width="17" style="45" customWidth="1"/>
    <col min="14289" max="14291" width="3" style="45" customWidth="1"/>
    <col min="14292" max="14297" width="2.7109375" style="45" customWidth="1"/>
    <col min="14298" max="14298" width="23.140625" style="45" customWidth="1"/>
    <col min="14299" max="14299" width="26.140625" style="45" customWidth="1"/>
    <col min="14300" max="14300" width="18.42578125" style="45" customWidth="1"/>
    <col min="14301" max="14301" width="20.7109375" style="45" customWidth="1"/>
    <col min="14302" max="14538" width="12.42578125" style="45"/>
    <col min="14539" max="14539" width="12.42578125" style="45" customWidth="1"/>
    <col min="14540" max="14540" width="23.5703125" style="45" customWidth="1"/>
    <col min="14541" max="14541" width="49.5703125" style="45" customWidth="1"/>
    <col min="14542" max="14542" width="36.140625" style="45" customWidth="1"/>
    <col min="14543" max="14543" width="12.42578125" style="45"/>
    <col min="14544" max="14544" width="17" style="45" customWidth="1"/>
    <col min="14545" max="14547" width="3" style="45" customWidth="1"/>
    <col min="14548" max="14553" width="2.7109375" style="45" customWidth="1"/>
    <col min="14554" max="14554" width="23.140625" style="45" customWidth="1"/>
    <col min="14555" max="14555" width="26.140625" style="45" customWidth="1"/>
    <col min="14556" max="14556" width="18.42578125" style="45" customWidth="1"/>
    <col min="14557" max="14557" width="20.7109375" style="45" customWidth="1"/>
    <col min="14558" max="14794" width="12.42578125" style="45"/>
    <col min="14795" max="14795" width="12.42578125" style="45" customWidth="1"/>
    <col min="14796" max="14796" width="23.5703125" style="45" customWidth="1"/>
    <col min="14797" max="14797" width="49.5703125" style="45" customWidth="1"/>
    <col min="14798" max="14798" width="36.140625" style="45" customWidth="1"/>
    <col min="14799" max="14799" width="12.42578125" style="45"/>
    <col min="14800" max="14800" width="17" style="45" customWidth="1"/>
    <col min="14801" max="14803" width="3" style="45" customWidth="1"/>
    <col min="14804" max="14809" width="2.7109375" style="45" customWidth="1"/>
    <col min="14810" max="14810" width="23.140625" style="45" customWidth="1"/>
    <col min="14811" max="14811" width="26.140625" style="45" customWidth="1"/>
    <col min="14812" max="14812" width="18.42578125" style="45" customWidth="1"/>
    <col min="14813" max="14813" width="20.7109375" style="45" customWidth="1"/>
    <col min="14814" max="15050" width="12.42578125" style="45"/>
    <col min="15051" max="15051" width="12.42578125" style="45" customWidth="1"/>
    <col min="15052" max="15052" width="23.5703125" style="45" customWidth="1"/>
    <col min="15053" max="15053" width="49.5703125" style="45" customWidth="1"/>
    <col min="15054" max="15054" width="36.140625" style="45" customWidth="1"/>
    <col min="15055" max="15055" width="12.42578125" style="45"/>
    <col min="15056" max="15056" width="17" style="45" customWidth="1"/>
    <col min="15057" max="15059" width="3" style="45" customWidth="1"/>
    <col min="15060" max="15065" width="2.7109375" style="45" customWidth="1"/>
    <col min="15066" max="15066" width="23.140625" style="45" customWidth="1"/>
    <col min="15067" max="15067" width="26.140625" style="45" customWidth="1"/>
    <col min="15068" max="15068" width="18.42578125" style="45" customWidth="1"/>
    <col min="15069" max="15069" width="20.7109375" style="45" customWidth="1"/>
    <col min="15070" max="15306" width="12.42578125" style="45"/>
    <col min="15307" max="15307" width="12.42578125" style="45" customWidth="1"/>
    <col min="15308" max="15308" width="23.5703125" style="45" customWidth="1"/>
    <col min="15309" max="15309" width="49.5703125" style="45" customWidth="1"/>
    <col min="15310" max="15310" width="36.140625" style="45" customWidth="1"/>
    <col min="15311" max="15311" width="12.42578125" style="45"/>
    <col min="15312" max="15312" width="17" style="45" customWidth="1"/>
    <col min="15313" max="15315" width="3" style="45" customWidth="1"/>
    <col min="15316" max="15321" width="2.7109375" style="45" customWidth="1"/>
    <col min="15322" max="15322" width="23.140625" style="45" customWidth="1"/>
    <col min="15323" max="15323" width="26.140625" style="45" customWidth="1"/>
    <col min="15324" max="15324" width="18.42578125" style="45" customWidth="1"/>
    <col min="15325" max="15325" width="20.7109375" style="45" customWidth="1"/>
    <col min="15326" max="15562" width="12.42578125" style="45"/>
    <col min="15563" max="15563" width="12.42578125" style="45" customWidth="1"/>
    <col min="15564" max="15564" width="23.5703125" style="45" customWidth="1"/>
    <col min="15565" max="15565" width="49.5703125" style="45" customWidth="1"/>
    <col min="15566" max="15566" width="36.140625" style="45" customWidth="1"/>
    <col min="15567" max="15567" width="12.42578125" style="45"/>
    <col min="15568" max="15568" width="17" style="45" customWidth="1"/>
    <col min="15569" max="15571" width="3" style="45" customWidth="1"/>
    <col min="15572" max="15577" width="2.7109375" style="45" customWidth="1"/>
    <col min="15578" max="15578" width="23.140625" style="45" customWidth="1"/>
    <col min="15579" max="15579" width="26.140625" style="45" customWidth="1"/>
    <col min="15580" max="15580" width="18.42578125" style="45" customWidth="1"/>
    <col min="15581" max="15581" width="20.7109375" style="45" customWidth="1"/>
    <col min="15582" max="15818" width="12.42578125" style="45"/>
    <col min="15819" max="15819" width="12.42578125" style="45" customWidth="1"/>
    <col min="15820" max="15820" width="23.5703125" style="45" customWidth="1"/>
    <col min="15821" max="15821" width="49.5703125" style="45" customWidth="1"/>
    <col min="15822" max="15822" width="36.140625" style="45" customWidth="1"/>
    <col min="15823" max="15823" width="12.42578125" style="45"/>
    <col min="15824" max="15824" width="17" style="45" customWidth="1"/>
    <col min="15825" max="15827" width="3" style="45" customWidth="1"/>
    <col min="15828" max="15833" width="2.7109375" style="45" customWidth="1"/>
    <col min="15834" max="15834" width="23.140625" style="45" customWidth="1"/>
    <col min="15835" max="15835" width="26.140625" style="45" customWidth="1"/>
    <col min="15836" max="15836" width="18.42578125" style="45" customWidth="1"/>
    <col min="15837" max="15837" width="20.7109375" style="45" customWidth="1"/>
    <col min="15838" max="16074" width="12.42578125" style="45"/>
    <col min="16075" max="16075" width="12.42578125" style="45" customWidth="1"/>
    <col min="16076" max="16076" width="23.5703125" style="45" customWidth="1"/>
    <col min="16077" max="16077" width="49.5703125" style="45" customWidth="1"/>
    <col min="16078" max="16078" width="36.140625" style="45" customWidth="1"/>
    <col min="16079" max="16079" width="12.42578125" style="45"/>
    <col min="16080" max="16080" width="17" style="45" customWidth="1"/>
    <col min="16081" max="16083" width="3" style="45" customWidth="1"/>
    <col min="16084" max="16089" width="2.7109375" style="45" customWidth="1"/>
    <col min="16090" max="16090" width="23.140625" style="45" customWidth="1"/>
    <col min="16091" max="16091" width="26.140625" style="45" customWidth="1"/>
    <col min="16092" max="16092" width="18.42578125" style="45" customWidth="1"/>
    <col min="16093" max="16093" width="20.7109375" style="45" customWidth="1"/>
    <col min="16094" max="16384" width="12.42578125" style="45"/>
  </cols>
  <sheetData>
    <row r="1" spans="1:17" x14ac:dyDescent="0.25">
      <c r="A1" s="183" t="s">
        <v>37</v>
      </c>
    </row>
    <row r="2" spans="1:17" s="48" customFormat="1" ht="19.5" x14ac:dyDescent="0.25">
      <c r="A2" s="183" t="s">
        <v>38</v>
      </c>
      <c r="B2" s="46"/>
      <c r="C2" s="46"/>
      <c r="D2" s="46"/>
      <c r="E2" s="46"/>
      <c r="F2" s="46"/>
      <c r="G2" s="46"/>
      <c r="H2" s="46"/>
      <c r="I2" s="46"/>
      <c r="J2" s="46"/>
      <c r="K2" s="46"/>
      <c r="L2" s="47"/>
      <c r="M2" s="47"/>
    </row>
    <row r="3" spans="1:17" ht="30" customHeight="1" x14ac:dyDescent="0.25">
      <c r="A3" s="249" t="s">
        <v>0</v>
      </c>
      <c r="B3" s="249" t="s">
        <v>1</v>
      </c>
      <c r="C3" s="249" t="s">
        <v>2</v>
      </c>
      <c r="D3" s="260" t="s">
        <v>3</v>
      </c>
      <c r="E3" s="258" t="s">
        <v>6</v>
      </c>
      <c r="F3" s="251">
        <v>2015</v>
      </c>
      <c r="G3" s="252"/>
      <c r="H3" s="252"/>
      <c r="I3" s="253"/>
      <c r="J3" s="254" t="s">
        <v>4</v>
      </c>
      <c r="K3" s="256" t="s">
        <v>5</v>
      </c>
      <c r="L3" s="52"/>
      <c r="M3" s="53"/>
    </row>
    <row r="4" spans="1:17" ht="23.25" x14ac:dyDescent="0.25">
      <c r="A4" s="250"/>
      <c r="B4" s="250"/>
      <c r="C4" s="250"/>
      <c r="D4" s="261"/>
      <c r="E4" s="259"/>
      <c r="F4" s="54" t="s">
        <v>7</v>
      </c>
      <c r="G4" s="54" t="s">
        <v>8</v>
      </c>
      <c r="H4" s="54" t="s">
        <v>9</v>
      </c>
      <c r="I4" s="54" t="s">
        <v>10</v>
      </c>
      <c r="J4" s="255"/>
      <c r="K4" s="257"/>
      <c r="L4" s="55"/>
      <c r="M4" s="56"/>
    </row>
    <row r="5" spans="1:17" ht="195.75" customHeight="1" x14ac:dyDescent="0.25">
      <c r="A5" s="57" t="s">
        <v>39</v>
      </c>
      <c r="B5" s="8" t="s">
        <v>40</v>
      </c>
      <c r="C5" s="9" t="s">
        <v>198</v>
      </c>
      <c r="D5" s="9" t="s">
        <v>41</v>
      </c>
      <c r="E5" s="10">
        <v>85000</v>
      </c>
      <c r="F5" s="58"/>
      <c r="G5" s="12"/>
      <c r="H5" s="13"/>
      <c r="I5" s="13"/>
      <c r="J5" s="59"/>
      <c r="K5" s="60" t="s">
        <v>42</v>
      </c>
      <c r="L5" s="61"/>
      <c r="M5" s="61"/>
    </row>
    <row r="6" spans="1:17" ht="144.75" customHeight="1" x14ac:dyDescent="0.25">
      <c r="A6" s="15" t="s">
        <v>43</v>
      </c>
      <c r="B6" s="16" t="s">
        <v>196</v>
      </c>
      <c r="C6" s="9" t="s">
        <v>44</v>
      </c>
      <c r="D6" s="9" t="s">
        <v>45</v>
      </c>
      <c r="E6" s="17">
        <v>47000</v>
      </c>
      <c r="F6" s="18"/>
      <c r="G6" s="19"/>
      <c r="H6" s="18"/>
      <c r="I6" s="18"/>
      <c r="J6" s="62"/>
      <c r="K6" s="63" t="s">
        <v>46</v>
      </c>
      <c r="L6" s="48"/>
      <c r="M6" s="48"/>
      <c r="N6" s="64"/>
      <c r="O6" s="65"/>
    </row>
    <row r="7" spans="1:17" ht="154.5" customHeight="1" x14ac:dyDescent="0.25">
      <c r="A7" s="9" t="s">
        <v>47</v>
      </c>
      <c r="B7" s="9" t="s">
        <v>48</v>
      </c>
      <c r="C7" s="66" t="s">
        <v>197</v>
      </c>
      <c r="D7" s="9" t="s">
        <v>49</v>
      </c>
      <c r="E7" s="32">
        <v>25000</v>
      </c>
      <c r="F7" s="67"/>
      <c r="G7" s="68"/>
      <c r="H7" s="68"/>
      <c r="I7" s="68"/>
      <c r="J7" s="69"/>
      <c r="K7" s="63" t="s">
        <v>46</v>
      </c>
      <c r="L7" s="70"/>
      <c r="M7" s="70"/>
      <c r="N7" s="71"/>
      <c r="O7" s="71"/>
      <c r="P7" s="72"/>
      <c r="Q7" s="71"/>
    </row>
    <row r="8" spans="1:17" ht="199.5" customHeight="1" x14ac:dyDescent="0.25">
      <c r="A8" s="9" t="s">
        <v>50</v>
      </c>
      <c r="B8" s="66" t="s">
        <v>173</v>
      </c>
      <c r="C8" s="9" t="s">
        <v>51</v>
      </c>
      <c r="D8" s="9" t="s">
        <v>52</v>
      </c>
      <c r="E8" s="73">
        <v>37000</v>
      </c>
      <c r="F8" s="74"/>
      <c r="G8" s="75"/>
      <c r="H8" s="74"/>
      <c r="I8" s="74"/>
      <c r="J8" s="76"/>
      <c r="K8" s="63" t="s">
        <v>46</v>
      </c>
      <c r="L8" s="70"/>
      <c r="M8" s="70"/>
      <c r="N8" s="71"/>
      <c r="O8" s="71"/>
      <c r="P8" s="72"/>
      <c r="Q8" s="71"/>
    </row>
    <row r="9" spans="1:17" s="84" customFormat="1" ht="153" customHeight="1" x14ac:dyDescent="0.25">
      <c r="A9" s="9" t="s">
        <v>53</v>
      </c>
      <c r="B9" s="9" t="s">
        <v>54</v>
      </c>
      <c r="C9" s="9" t="s">
        <v>55</v>
      </c>
      <c r="D9" s="66" t="s">
        <v>56</v>
      </c>
      <c r="E9" s="32">
        <v>20000</v>
      </c>
      <c r="F9" s="77"/>
      <c r="G9" s="78"/>
      <c r="H9" s="77"/>
      <c r="I9" s="79"/>
      <c r="J9" s="80"/>
      <c r="K9" s="63" t="s">
        <v>57</v>
      </c>
      <c r="L9" s="81"/>
      <c r="M9" s="81"/>
      <c r="N9" s="82"/>
      <c r="O9" s="82"/>
      <c r="P9" s="83"/>
      <c r="Q9" s="82"/>
    </row>
    <row r="10" spans="1:17" x14ac:dyDescent="0.25">
      <c r="A10" s="85" t="s">
        <v>172</v>
      </c>
      <c r="B10" s="85"/>
      <c r="C10" s="85"/>
      <c r="D10" s="85"/>
      <c r="E10" s="208">
        <f>SUM(E5:E9)</f>
        <v>214000</v>
      </c>
      <c r="F10" s="86"/>
      <c r="G10" s="86"/>
      <c r="H10" s="86"/>
      <c r="I10" s="86"/>
      <c r="J10" s="86"/>
      <c r="K10" s="86"/>
    </row>
    <row r="11" spans="1:17" x14ac:dyDescent="0.25">
      <c r="E11" s="87"/>
      <c r="F11" s="87"/>
    </row>
  </sheetData>
  <mergeCells count="8">
    <mergeCell ref="A3:A4"/>
    <mergeCell ref="F3:I3"/>
    <mergeCell ref="J3:J4"/>
    <mergeCell ref="K3:K4"/>
    <mergeCell ref="E3:E4"/>
    <mergeCell ref="D3:D4"/>
    <mergeCell ref="C3:C4"/>
    <mergeCell ref="B3:B4"/>
  </mergeCells>
  <pageMargins left="0.7" right="0.7" top="0.75" bottom="0.75" header="0.3" footer="0.3"/>
  <pageSetup scale="78"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topLeftCell="A6" zoomScale="82" zoomScaleNormal="75" zoomScaleSheetLayoutView="82" workbookViewId="0">
      <selection activeCell="K7" sqref="K7"/>
    </sheetView>
  </sheetViews>
  <sheetFormatPr defaultColWidth="12.42578125" defaultRowHeight="15.75" x14ac:dyDescent="0.25"/>
  <cols>
    <col min="1" max="1" width="20.7109375" style="44" customWidth="1"/>
    <col min="2" max="2" width="22.85546875" style="44" customWidth="1"/>
    <col min="3" max="3" width="34.7109375" style="44" customWidth="1"/>
    <col min="4" max="4" width="16.5703125" style="45" customWidth="1"/>
    <col min="5" max="5" width="10.5703125" style="45" customWidth="1"/>
    <col min="6" max="9" width="3.140625" style="45" customWidth="1"/>
    <col min="10" max="10" width="13.5703125" style="45" customWidth="1"/>
    <col min="11" max="11" width="17" style="45" customWidth="1"/>
    <col min="12" max="12" width="21.42578125" style="45" customWidth="1"/>
    <col min="13" max="13" width="19.42578125" style="45" customWidth="1"/>
    <col min="14" max="202" width="12.42578125" style="45"/>
    <col min="203" max="203" width="12.42578125" style="45" customWidth="1"/>
    <col min="204" max="204" width="23.5703125" style="45" customWidth="1"/>
    <col min="205" max="205" width="49.5703125" style="45" customWidth="1"/>
    <col min="206" max="206" width="36.140625" style="45" customWidth="1"/>
    <col min="207" max="207" width="12.42578125" style="45"/>
    <col min="208" max="208" width="17" style="45" customWidth="1"/>
    <col min="209" max="211" width="3" style="45" customWidth="1"/>
    <col min="212" max="217" width="2.7109375" style="45" customWidth="1"/>
    <col min="218" max="218" width="23.140625" style="45" customWidth="1"/>
    <col min="219" max="219" width="26.140625" style="45" customWidth="1"/>
    <col min="220" max="220" width="18.42578125" style="45" customWidth="1"/>
    <col min="221" max="221" width="20.7109375" style="45" customWidth="1"/>
    <col min="222" max="458" width="12.42578125" style="45"/>
    <col min="459" max="459" width="12.42578125" style="45" customWidth="1"/>
    <col min="460" max="460" width="23.5703125" style="45" customWidth="1"/>
    <col min="461" max="461" width="49.5703125" style="45" customWidth="1"/>
    <col min="462" max="462" width="36.140625" style="45" customWidth="1"/>
    <col min="463" max="463" width="12.42578125" style="45"/>
    <col min="464" max="464" width="17" style="45" customWidth="1"/>
    <col min="465" max="467" width="3" style="45" customWidth="1"/>
    <col min="468" max="473" width="2.7109375" style="45" customWidth="1"/>
    <col min="474" max="474" width="23.140625" style="45" customWidth="1"/>
    <col min="475" max="475" width="26.140625" style="45" customWidth="1"/>
    <col min="476" max="476" width="18.42578125" style="45" customWidth="1"/>
    <col min="477" max="477" width="20.7109375" style="45" customWidth="1"/>
    <col min="478" max="714" width="12.42578125" style="45"/>
    <col min="715" max="715" width="12.42578125" style="45" customWidth="1"/>
    <col min="716" max="716" width="23.5703125" style="45" customWidth="1"/>
    <col min="717" max="717" width="49.5703125" style="45" customWidth="1"/>
    <col min="718" max="718" width="36.140625" style="45" customWidth="1"/>
    <col min="719" max="719" width="12.42578125" style="45"/>
    <col min="720" max="720" width="17" style="45" customWidth="1"/>
    <col min="721" max="723" width="3" style="45" customWidth="1"/>
    <col min="724" max="729" width="2.7109375" style="45" customWidth="1"/>
    <col min="730" max="730" width="23.140625" style="45" customWidth="1"/>
    <col min="731" max="731" width="26.140625" style="45" customWidth="1"/>
    <col min="732" max="732" width="18.42578125" style="45" customWidth="1"/>
    <col min="733" max="733" width="20.7109375" style="45" customWidth="1"/>
    <col min="734" max="970" width="12.42578125" style="45"/>
    <col min="971" max="971" width="12.42578125" style="45" customWidth="1"/>
    <col min="972" max="972" width="23.5703125" style="45" customWidth="1"/>
    <col min="973" max="973" width="49.5703125" style="45" customWidth="1"/>
    <col min="974" max="974" width="36.140625" style="45" customWidth="1"/>
    <col min="975" max="975" width="12.42578125" style="45"/>
    <col min="976" max="976" width="17" style="45" customWidth="1"/>
    <col min="977" max="979" width="3" style="45" customWidth="1"/>
    <col min="980" max="985" width="2.7109375" style="45" customWidth="1"/>
    <col min="986" max="986" width="23.140625" style="45" customWidth="1"/>
    <col min="987" max="987" width="26.140625" style="45" customWidth="1"/>
    <col min="988" max="988" width="18.42578125" style="45" customWidth="1"/>
    <col min="989" max="989" width="20.7109375" style="45" customWidth="1"/>
    <col min="990" max="1226" width="12.42578125" style="45"/>
    <col min="1227" max="1227" width="12.42578125" style="45" customWidth="1"/>
    <col min="1228" max="1228" width="23.5703125" style="45" customWidth="1"/>
    <col min="1229" max="1229" width="49.5703125" style="45" customWidth="1"/>
    <col min="1230" max="1230" width="36.140625" style="45" customWidth="1"/>
    <col min="1231" max="1231" width="12.42578125" style="45"/>
    <col min="1232" max="1232" width="17" style="45" customWidth="1"/>
    <col min="1233" max="1235" width="3" style="45" customWidth="1"/>
    <col min="1236" max="1241" width="2.7109375" style="45" customWidth="1"/>
    <col min="1242" max="1242" width="23.140625" style="45" customWidth="1"/>
    <col min="1243" max="1243" width="26.140625" style="45" customWidth="1"/>
    <col min="1244" max="1244" width="18.42578125" style="45" customWidth="1"/>
    <col min="1245" max="1245" width="20.7109375" style="45" customWidth="1"/>
    <col min="1246" max="1482" width="12.42578125" style="45"/>
    <col min="1483" max="1483" width="12.42578125" style="45" customWidth="1"/>
    <col min="1484" max="1484" width="23.5703125" style="45" customWidth="1"/>
    <col min="1485" max="1485" width="49.5703125" style="45" customWidth="1"/>
    <col min="1486" max="1486" width="36.140625" style="45" customWidth="1"/>
    <col min="1487" max="1487" width="12.42578125" style="45"/>
    <col min="1488" max="1488" width="17" style="45" customWidth="1"/>
    <col min="1489" max="1491" width="3" style="45" customWidth="1"/>
    <col min="1492" max="1497" width="2.7109375" style="45" customWidth="1"/>
    <col min="1498" max="1498" width="23.140625" style="45" customWidth="1"/>
    <col min="1499" max="1499" width="26.140625" style="45" customWidth="1"/>
    <col min="1500" max="1500" width="18.42578125" style="45" customWidth="1"/>
    <col min="1501" max="1501" width="20.7109375" style="45" customWidth="1"/>
    <col min="1502" max="1738" width="12.42578125" style="45"/>
    <col min="1739" max="1739" width="12.42578125" style="45" customWidth="1"/>
    <col min="1740" max="1740" width="23.5703125" style="45" customWidth="1"/>
    <col min="1741" max="1741" width="49.5703125" style="45" customWidth="1"/>
    <col min="1742" max="1742" width="36.140625" style="45" customWidth="1"/>
    <col min="1743" max="1743" width="12.42578125" style="45"/>
    <col min="1744" max="1744" width="17" style="45" customWidth="1"/>
    <col min="1745" max="1747" width="3" style="45" customWidth="1"/>
    <col min="1748" max="1753" width="2.7109375" style="45" customWidth="1"/>
    <col min="1754" max="1754" width="23.140625" style="45" customWidth="1"/>
    <col min="1755" max="1755" width="26.140625" style="45" customWidth="1"/>
    <col min="1756" max="1756" width="18.42578125" style="45" customWidth="1"/>
    <col min="1757" max="1757" width="20.7109375" style="45" customWidth="1"/>
    <col min="1758" max="1994" width="12.42578125" style="45"/>
    <col min="1995" max="1995" width="12.42578125" style="45" customWidth="1"/>
    <col min="1996" max="1996" width="23.5703125" style="45" customWidth="1"/>
    <col min="1997" max="1997" width="49.5703125" style="45" customWidth="1"/>
    <col min="1998" max="1998" width="36.140625" style="45" customWidth="1"/>
    <col min="1999" max="1999" width="12.42578125" style="45"/>
    <col min="2000" max="2000" width="17" style="45" customWidth="1"/>
    <col min="2001" max="2003" width="3" style="45" customWidth="1"/>
    <col min="2004" max="2009" width="2.7109375" style="45" customWidth="1"/>
    <col min="2010" max="2010" width="23.140625" style="45" customWidth="1"/>
    <col min="2011" max="2011" width="26.140625" style="45" customWidth="1"/>
    <col min="2012" max="2012" width="18.42578125" style="45" customWidth="1"/>
    <col min="2013" max="2013" width="20.7109375" style="45" customWidth="1"/>
    <col min="2014" max="2250" width="12.42578125" style="45"/>
    <col min="2251" max="2251" width="12.42578125" style="45" customWidth="1"/>
    <col min="2252" max="2252" width="23.5703125" style="45" customWidth="1"/>
    <col min="2253" max="2253" width="49.5703125" style="45" customWidth="1"/>
    <col min="2254" max="2254" width="36.140625" style="45" customWidth="1"/>
    <col min="2255" max="2255" width="12.42578125" style="45"/>
    <col min="2256" max="2256" width="17" style="45" customWidth="1"/>
    <col min="2257" max="2259" width="3" style="45" customWidth="1"/>
    <col min="2260" max="2265" width="2.7109375" style="45" customWidth="1"/>
    <col min="2266" max="2266" width="23.140625" style="45" customWidth="1"/>
    <col min="2267" max="2267" width="26.140625" style="45" customWidth="1"/>
    <col min="2268" max="2268" width="18.42578125" style="45" customWidth="1"/>
    <col min="2269" max="2269" width="20.7109375" style="45" customWidth="1"/>
    <col min="2270" max="2506" width="12.42578125" style="45"/>
    <col min="2507" max="2507" width="12.42578125" style="45" customWidth="1"/>
    <col min="2508" max="2508" width="23.5703125" style="45" customWidth="1"/>
    <col min="2509" max="2509" width="49.5703125" style="45" customWidth="1"/>
    <col min="2510" max="2510" width="36.140625" style="45" customWidth="1"/>
    <col min="2511" max="2511" width="12.42578125" style="45"/>
    <col min="2512" max="2512" width="17" style="45" customWidth="1"/>
    <col min="2513" max="2515" width="3" style="45" customWidth="1"/>
    <col min="2516" max="2521" width="2.7109375" style="45" customWidth="1"/>
    <col min="2522" max="2522" width="23.140625" style="45" customWidth="1"/>
    <col min="2523" max="2523" width="26.140625" style="45" customWidth="1"/>
    <col min="2524" max="2524" width="18.42578125" style="45" customWidth="1"/>
    <col min="2525" max="2525" width="20.7109375" style="45" customWidth="1"/>
    <col min="2526" max="2762" width="12.42578125" style="45"/>
    <col min="2763" max="2763" width="12.42578125" style="45" customWidth="1"/>
    <col min="2764" max="2764" width="23.5703125" style="45" customWidth="1"/>
    <col min="2765" max="2765" width="49.5703125" style="45" customWidth="1"/>
    <col min="2766" max="2766" width="36.140625" style="45" customWidth="1"/>
    <col min="2767" max="2767" width="12.42578125" style="45"/>
    <col min="2768" max="2768" width="17" style="45" customWidth="1"/>
    <col min="2769" max="2771" width="3" style="45" customWidth="1"/>
    <col min="2772" max="2777" width="2.7109375" style="45" customWidth="1"/>
    <col min="2778" max="2778" width="23.140625" style="45" customWidth="1"/>
    <col min="2779" max="2779" width="26.140625" style="45" customWidth="1"/>
    <col min="2780" max="2780" width="18.42578125" style="45" customWidth="1"/>
    <col min="2781" max="2781" width="20.7109375" style="45" customWidth="1"/>
    <col min="2782" max="3018" width="12.42578125" style="45"/>
    <col min="3019" max="3019" width="12.42578125" style="45" customWidth="1"/>
    <col min="3020" max="3020" width="23.5703125" style="45" customWidth="1"/>
    <col min="3021" max="3021" width="49.5703125" style="45" customWidth="1"/>
    <col min="3022" max="3022" width="36.140625" style="45" customWidth="1"/>
    <col min="3023" max="3023" width="12.42578125" style="45"/>
    <col min="3024" max="3024" width="17" style="45" customWidth="1"/>
    <col min="3025" max="3027" width="3" style="45" customWidth="1"/>
    <col min="3028" max="3033" width="2.7109375" style="45" customWidth="1"/>
    <col min="3034" max="3034" width="23.140625" style="45" customWidth="1"/>
    <col min="3035" max="3035" width="26.140625" style="45" customWidth="1"/>
    <col min="3036" max="3036" width="18.42578125" style="45" customWidth="1"/>
    <col min="3037" max="3037" width="20.7109375" style="45" customWidth="1"/>
    <col min="3038" max="3274" width="12.42578125" style="45"/>
    <col min="3275" max="3275" width="12.42578125" style="45" customWidth="1"/>
    <col min="3276" max="3276" width="23.5703125" style="45" customWidth="1"/>
    <col min="3277" max="3277" width="49.5703125" style="45" customWidth="1"/>
    <col min="3278" max="3278" width="36.140625" style="45" customWidth="1"/>
    <col min="3279" max="3279" width="12.42578125" style="45"/>
    <col min="3280" max="3280" width="17" style="45" customWidth="1"/>
    <col min="3281" max="3283" width="3" style="45" customWidth="1"/>
    <col min="3284" max="3289" width="2.7109375" style="45" customWidth="1"/>
    <col min="3290" max="3290" width="23.140625" style="45" customWidth="1"/>
    <col min="3291" max="3291" width="26.140625" style="45" customWidth="1"/>
    <col min="3292" max="3292" width="18.42578125" style="45" customWidth="1"/>
    <col min="3293" max="3293" width="20.7109375" style="45" customWidth="1"/>
    <col min="3294" max="3530" width="12.42578125" style="45"/>
    <col min="3531" max="3531" width="12.42578125" style="45" customWidth="1"/>
    <col min="3532" max="3532" width="23.5703125" style="45" customWidth="1"/>
    <col min="3533" max="3533" width="49.5703125" style="45" customWidth="1"/>
    <col min="3534" max="3534" width="36.140625" style="45" customWidth="1"/>
    <col min="3535" max="3535" width="12.42578125" style="45"/>
    <col min="3536" max="3536" width="17" style="45" customWidth="1"/>
    <col min="3537" max="3539" width="3" style="45" customWidth="1"/>
    <col min="3540" max="3545" width="2.7109375" style="45" customWidth="1"/>
    <col min="3546" max="3546" width="23.140625" style="45" customWidth="1"/>
    <col min="3547" max="3547" width="26.140625" style="45" customWidth="1"/>
    <col min="3548" max="3548" width="18.42578125" style="45" customWidth="1"/>
    <col min="3549" max="3549" width="20.7109375" style="45" customWidth="1"/>
    <col min="3550" max="3786" width="12.42578125" style="45"/>
    <col min="3787" max="3787" width="12.42578125" style="45" customWidth="1"/>
    <col min="3788" max="3788" width="23.5703125" style="45" customWidth="1"/>
    <col min="3789" max="3789" width="49.5703125" style="45" customWidth="1"/>
    <col min="3790" max="3790" width="36.140625" style="45" customWidth="1"/>
    <col min="3791" max="3791" width="12.42578125" style="45"/>
    <col min="3792" max="3792" width="17" style="45" customWidth="1"/>
    <col min="3793" max="3795" width="3" style="45" customWidth="1"/>
    <col min="3796" max="3801" width="2.7109375" style="45" customWidth="1"/>
    <col min="3802" max="3802" width="23.140625" style="45" customWidth="1"/>
    <col min="3803" max="3803" width="26.140625" style="45" customWidth="1"/>
    <col min="3804" max="3804" width="18.42578125" style="45" customWidth="1"/>
    <col min="3805" max="3805" width="20.7109375" style="45" customWidth="1"/>
    <col min="3806" max="4042" width="12.42578125" style="45"/>
    <col min="4043" max="4043" width="12.42578125" style="45" customWidth="1"/>
    <col min="4044" max="4044" width="23.5703125" style="45" customWidth="1"/>
    <col min="4045" max="4045" width="49.5703125" style="45" customWidth="1"/>
    <col min="4046" max="4046" width="36.140625" style="45" customWidth="1"/>
    <col min="4047" max="4047" width="12.42578125" style="45"/>
    <col min="4048" max="4048" width="17" style="45" customWidth="1"/>
    <col min="4049" max="4051" width="3" style="45" customWidth="1"/>
    <col min="4052" max="4057" width="2.7109375" style="45" customWidth="1"/>
    <col min="4058" max="4058" width="23.140625" style="45" customWidth="1"/>
    <col min="4059" max="4059" width="26.140625" style="45" customWidth="1"/>
    <col min="4060" max="4060" width="18.42578125" style="45" customWidth="1"/>
    <col min="4061" max="4061" width="20.7109375" style="45" customWidth="1"/>
    <col min="4062" max="4298" width="12.42578125" style="45"/>
    <col min="4299" max="4299" width="12.42578125" style="45" customWidth="1"/>
    <col min="4300" max="4300" width="23.5703125" style="45" customWidth="1"/>
    <col min="4301" max="4301" width="49.5703125" style="45" customWidth="1"/>
    <col min="4302" max="4302" width="36.140625" style="45" customWidth="1"/>
    <col min="4303" max="4303" width="12.42578125" style="45"/>
    <col min="4304" max="4304" width="17" style="45" customWidth="1"/>
    <col min="4305" max="4307" width="3" style="45" customWidth="1"/>
    <col min="4308" max="4313" width="2.7109375" style="45" customWidth="1"/>
    <col min="4314" max="4314" width="23.140625" style="45" customWidth="1"/>
    <col min="4315" max="4315" width="26.140625" style="45" customWidth="1"/>
    <col min="4316" max="4316" width="18.42578125" style="45" customWidth="1"/>
    <col min="4317" max="4317" width="20.7109375" style="45" customWidth="1"/>
    <col min="4318" max="4554" width="12.42578125" style="45"/>
    <col min="4555" max="4555" width="12.42578125" style="45" customWidth="1"/>
    <col min="4556" max="4556" width="23.5703125" style="45" customWidth="1"/>
    <col min="4557" max="4557" width="49.5703125" style="45" customWidth="1"/>
    <col min="4558" max="4558" width="36.140625" style="45" customWidth="1"/>
    <col min="4559" max="4559" width="12.42578125" style="45"/>
    <col min="4560" max="4560" width="17" style="45" customWidth="1"/>
    <col min="4561" max="4563" width="3" style="45" customWidth="1"/>
    <col min="4564" max="4569" width="2.7109375" style="45" customWidth="1"/>
    <col min="4570" max="4570" width="23.140625" style="45" customWidth="1"/>
    <col min="4571" max="4571" width="26.140625" style="45" customWidth="1"/>
    <col min="4572" max="4572" width="18.42578125" style="45" customWidth="1"/>
    <col min="4573" max="4573" width="20.7109375" style="45" customWidth="1"/>
    <col min="4574" max="4810" width="12.42578125" style="45"/>
    <col min="4811" max="4811" width="12.42578125" style="45" customWidth="1"/>
    <col min="4812" max="4812" width="23.5703125" style="45" customWidth="1"/>
    <col min="4813" max="4813" width="49.5703125" style="45" customWidth="1"/>
    <col min="4814" max="4814" width="36.140625" style="45" customWidth="1"/>
    <col min="4815" max="4815" width="12.42578125" style="45"/>
    <col min="4816" max="4816" width="17" style="45" customWidth="1"/>
    <col min="4817" max="4819" width="3" style="45" customWidth="1"/>
    <col min="4820" max="4825" width="2.7109375" style="45" customWidth="1"/>
    <col min="4826" max="4826" width="23.140625" style="45" customWidth="1"/>
    <col min="4827" max="4827" width="26.140625" style="45" customWidth="1"/>
    <col min="4828" max="4828" width="18.42578125" style="45" customWidth="1"/>
    <col min="4829" max="4829" width="20.7109375" style="45" customWidth="1"/>
    <col min="4830" max="5066" width="12.42578125" style="45"/>
    <col min="5067" max="5067" width="12.42578125" style="45" customWidth="1"/>
    <col min="5068" max="5068" width="23.5703125" style="45" customWidth="1"/>
    <col min="5069" max="5069" width="49.5703125" style="45" customWidth="1"/>
    <col min="5070" max="5070" width="36.140625" style="45" customWidth="1"/>
    <col min="5071" max="5071" width="12.42578125" style="45"/>
    <col min="5072" max="5072" width="17" style="45" customWidth="1"/>
    <col min="5073" max="5075" width="3" style="45" customWidth="1"/>
    <col min="5076" max="5081" width="2.7109375" style="45" customWidth="1"/>
    <col min="5082" max="5082" width="23.140625" style="45" customWidth="1"/>
    <col min="5083" max="5083" width="26.140625" style="45" customWidth="1"/>
    <col min="5084" max="5084" width="18.42578125" style="45" customWidth="1"/>
    <col min="5085" max="5085" width="20.7109375" style="45" customWidth="1"/>
    <col min="5086" max="5322" width="12.42578125" style="45"/>
    <col min="5323" max="5323" width="12.42578125" style="45" customWidth="1"/>
    <col min="5324" max="5324" width="23.5703125" style="45" customWidth="1"/>
    <col min="5325" max="5325" width="49.5703125" style="45" customWidth="1"/>
    <col min="5326" max="5326" width="36.140625" style="45" customWidth="1"/>
    <col min="5327" max="5327" width="12.42578125" style="45"/>
    <col min="5328" max="5328" width="17" style="45" customWidth="1"/>
    <col min="5329" max="5331" width="3" style="45" customWidth="1"/>
    <col min="5332" max="5337" width="2.7109375" style="45" customWidth="1"/>
    <col min="5338" max="5338" width="23.140625" style="45" customWidth="1"/>
    <col min="5339" max="5339" width="26.140625" style="45" customWidth="1"/>
    <col min="5340" max="5340" width="18.42578125" style="45" customWidth="1"/>
    <col min="5341" max="5341" width="20.7109375" style="45" customWidth="1"/>
    <col min="5342" max="5578" width="12.42578125" style="45"/>
    <col min="5579" max="5579" width="12.42578125" style="45" customWidth="1"/>
    <col min="5580" max="5580" width="23.5703125" style="45" customWidth="1"/>
    <col min="5581" max="5581" width="49.5703125" style="45" customWidth="1"/>
    <col min="5582" max="5582" width="36.140625" style="45" customWidth="1"/>
    <col min="5583" max="5583" width="12.42578125" style="45"/>
    <col min="5584" max="5584" width="17" style="45" customWidth="1"/>
    <col min="5585" max="5587" width="3" style="45" customWidth="1"/>
    <col min="5588" max="5593" width="2.7109375" style="45" customWidth="1"/>
    <col min="5594" max="5594" width="23.140625" style="45" customWidth="1"/>
    <col min="5595" max="5595" width="26.140625" style="45" customWidth="1"/>
    <col min="5596" max="5596" width="18.42578125" style="45" customWidth="1"/>
    <col min="5597" max="5597" width="20.7109375" style="45" customWidth="1"/>
    <col min="5598" max="5834" width="12.42578125" style="45"/>
    <col min="5835" max="5835" width="12.42578125" style="45" customWidth="1"/>
    <col min="5836" max="5836" width="23.5703125" style="45" customWidth="1"/>
    <col min="5837" max="5837" width="49.5703125" style="45" customWidth="1"/>
    <col min="5838" max="5838" width="36.140625" style="45" customWidth="1"/>
    <col min="5839" max="5839" width="12.42578125" style="45"/>
    <col min="5840" max="5840" width="17" style="45" customWidth="1"/>
    <col min="5841" max="5843" width="3" style="45" customWidth="1"/>
    <col min="5844" max="5849" width="2.7109375" style="45" customWidth="1"/>
    <col min="5850" max="5850" width="23.140625" style="45" customWidth="1"/>
    <col min="5851" max="5851" width="26.140625" style="45" customWidth="1"/>
    <col min="5852" max="5852" width="18.42578125" style="45" customWidth="1"/>
    <col min="5853" max="5853" width="20.7109375" style="45" customWidth="1"/>
    <col min="5854" max="6090" width="12.42578125" style="45"/>
    <col min="6091" max="6091" width="12.42578125" style="45" customWidth="1"/>
    <col min="6092" max="6092" width="23.5703125" style="45" customWidth="1"/>
    <col min="6093" max="6093" width="49.5703125" style="45" customWidth="1"/>
    <col min="6094" max="6094" width="36.140625" style="45" customWidth="1"/>
    <col min="6095" max="6095" width="12.42578125" style="45"/>
    <col min="6096" max="6096" width="17" style="45" customWidth="1"/>
    <col min="6097" max="6099" width="3" style="45" customWidth="1"/>
    <col min="6100" max="6105" width="2.7109375" style="45" customWidth="1"/>
    <col min="6106" max="6106" width="23.140625" style="45" customWidth="1"/>
    <col min="6107" max="6107" width="26.140625" style="45" customWidth="1"/>
    <col min="6108" max="6108" width="18.42578125" style="45" customWidth="1"/>
    <col min="6109" max="6109" width="20.7109375" style="45" customWidth="1"/>
    <col min="6110" max="6346" width="12.42578125" style="45"/>
    <col min="6347" max="6347" width="12.42578125" style="45" customWidth="1"/>
    <col min="6348" max="6348" width="23.5703125" style="45" customWidth="1"/>
    <col min="6349" max="6349" width="49.5703125" style="45" customWidth="1"/>
    <col min="6350" max="6350" width="36.140625" style="45" customWidth="1"/>
    <col min="6351" max="6351" width="12.42578125" style="45"/>
    <col min="6352" max="6352" width="17" style="45" customWidth="1"/>
    <col min="6353" max="6355" width="3" style="45" customWidth="1"/>
    <col min="6356" max="6361" width="2.7109375" style="45" customWidth="1"/>
    <col min="6362" max="6362" width="23.140625" style="45" customWidth="1"/>
    <col min="6363" max="6363" width="26.140625" style="45" customWidth="1"/>
    <col min="6364" max="6364" width="18.42578125" style="45" customWidth="1"/>
    <col min="6365" max="6365" width="20.7109375" style="45" customWidth="1"/>
    <col min="6366" max="6602" width="12.42578125" style="45"/>
    <col min="6603" max="6603" width="12.42578125" style="45" customWidth="1"/>
    <col min="6604" max="6604" width="23.5703125" style="45" customWidth="1"/>
    <col min="6605" max="6605" width="49.5703125" style="45" customWidth="1"/>
    <col min="6606" max="6606" width="36.140625" style="45" customWidth="1"/>
    <col min="6607" max="6607" width="12.42578125" style="45"/>
    <col min="6608" max="6608" width="17" style="45" customWidth="1"/>
    <col min="6609" max="6611" width="3" style="45" customWidth="1"/>
    <col min="6612" max="6617" width="2.7109375" style="45" customWidth="1"/>
    <col min="6618" max="6618" width="23.140625" style="45" customWidth="1"/>
    <col min="6619" max="6619" width="26.140625" style="45" customWidth="1"/>
    <col min="6620" max="6620" width="18.42578125" style="45" customWidth="1"/>
    <col min="6621" max="6621" width="20.7109375" style="45" customWidth="1"/>
    <col min="6622" max="6858" width="12.42578125" style="45"/>
    <col min="6859" max="6859" width="12.42578125" style="45" customWidth="1"/>
    <col min="6860" max="6860" width="23.5703125" style="45" customWidth="1"/>
    <col min="6861" max="6861" width="49.5703125" style="45" customWidth="1"/>
    <col min="6862" max="6862" width="36.140625" style="45" customWidth="1"/>
    <col min="6863" max="6863" width="12.42578125" style="45"/>
    <col min="6864" max="6864" width="17" style="45" customWidth="1"/>
    <col min="6865" max="6867" width="3" style="45" customWidth="1"/>
    <col min="6868" max="6873" width="2.7109375" style="45" customWidth="1"/>
    <col min="6874" max="6874" width="23.140625" style="45" customWidth="1"/>
    <col min="6875" max="6875" width="26.140625" style="45" customWidth="1"/>
    <col min="6876" max="6876" width="18.42578125" style="45" customWidth="1"/>
    <col min="6877" max="6877" width="20.7109375" style="45" customWidth="1"/>
    <col min="6878" max="7114" width="12.42578125" style="45"/>
    <col min="7115" max="7115" width="12.42578125" style="45" customWidth="1"/>
    <col min="7116" max="7116" width="23.5703125" style="45" customWidth="1"/>
    <col min="7117" max="7117" width="49.5703125" style="45" customWidth="1"/>
    <col min="7118" max="7118" width="36.140625" style="45" customWidth="1"/>
    <col min="7119" max="7119" width="12.42578125" style="45"/>
    <col min="7120" max="7120" width="17" style="45" customWidth="1"/>
    <col min="7121" max="7123" width="3" style="45" customWidth="1"/>
    <col min="7124" max="7129" width="2.7109375" style="45" customWidth="1"/>
    <col min="7130" max="7130" width="23.140625" style="45" customWidth="1"/>
    <col min="7131" max="7131" width="26.140625" style="45" customWidth="1"/>
    <col min="7132" max="7132" width="18.42578125" style="45" customWidth="1"/>
    <col min="7133" max="7133" width="20.7109375" style="45" customWidth="1"/>
    <col min="7134" max="7370" width="12.42578125" style="45"/>
    <col min="7371" max="7371" width="12.42578125" style="45" customWidth="1"/>
    <col min="7372" max="7372" width="23.5703125" style="45" customWidth="1"/>
    <col min="7373" max="7373" width="49.5703125" style="45" customWidth="1"/>
    <col min="7374" max="7374" width="36.140625" style="45" customWidth="1"/>
    <col min="7375" max="7375" width="12.42578125" style="45"/>
    <col min="7376" max="7376" width="17" style="45" customWidth="1"/>
    <col min="7377" max="7379" width="3" style="45" customWidth="1"/>
    <col min="7380" max="7385" width="2.7109375" style="45" customWidth="1"/>
    <col min="7386" max="7386" width="23.140625" style="45" customWidth="1"/>
    <col min="7387" max="7387" width="26.140625" style="45" customWidth="1"/>
    <col min="7388" max="7388" width="18.42578125" style="45" customWidth="1"/>
    <col min="7389" max="7389" width="20.7109375" style="45" customWidth="1"/>
    <col min="7390" max="7626" width="12.42578125" style="45"/>
    <col min="7627" max="7627" width="12.42578125" style="45" customWidth="1"/>
    <col min="7628" max="7628" width="23.5703125" style="45" customWidth="1"/>
    <col min="7629" max="7629" width="49.5703125" style="45" customWidth="1"/>
    <col min="7630" max="7630" width="36.140625" style="45" customWidth="1"/>
    <col min="7631" max="7631" width="12.42578125" style="45"/>
    <col min="7632" max="7632" width="17" style="45" customWidth="1"/>
    <col min="7633" max="7635" width="3" style="45" customWidth="1"/>
    <col min="7636" max="7641" width="2.7109375" style="45" customWidth="1"/>
    <col min="7642" max="7642" width="23.140625" style="45" customWidth="1"/>
    <col min="7643" max="7643" width="26.140625" style="45" customWidth="1"/>
    <col min="7644" max="7644" width="18.42578125" style="45" customWidth="1"/>
    <col min="7645" max="7645" width="20.7109375" style="45" customWidth="1"/>
    <col min="7646" max="7882" width="12.42578125" style="45"/>
    <col min="7883" max="7883" width="12.42578125" style="45" customWidth="1"/>
    <col min="7884" max="7884" width="23.5703125" style="45" customWidth="1"/>
    <col min="7885" max="7885" width="49.5703125" style="45" customWidth="1"/>
    <col min="7886" max="7886" width="36.140625" style="45" customWidth="1"/>
    <col min="7887" max="7887" width="12.42578125" style="45"/>
    <col min="7888" max="7888" width="17" style="45" customWidth="1"/>
    <col min="7889" max="7891" width="3" style="45" customWidth="1"/>
    <col min="7892" max="7897" width="2.7109375" style="45" customWidth="1"/>
    <col min="7898" max="7898" width="23.140625" style="45" customWidth="1"/>
    <col min="7899" max="7899" width="26.140625" style="45" customWidth="1"/>
    <col min="7900" max="7900" width="18.42578125" style="45" customWidth="1"/>
    <col min="7901" max="7901" width="20.7109375" style="45" customWidth="1"/>
    <col min="7902" max="8138" width="12.42578125" style="45"/>
    <col min="8139" max="8139" width="12.42578125" style="45" customWidth="1"/>
    <col min="8140" max="8140" width="23.5703125" style="45" customWidth="1"/>
    <col min="8141" max="8141" width="49.5703125" style="45" customWidth="1"/>
    <col min="8142" max="8142" width="36.140625" style="45" customWidth="1"/>
    <col min="8143" max="8143" width="12.42578125" style="45"/>
    <col min="8144" max="8144" width="17" style="45" customWidth="1"/>
    <col min="8145" max="8147" width="3" style="45" customWidth="1"/>
    <col min="8148" max="8153" width="2.7109375" style="45" customWidth="1"/>
    <col min="8154" max="8154" width="23.140625" style="45" customWidth="1"/>
    <col min="8155" max="8155" width="26.140625" style="45" customWidth="1"/>
    <col min="8156" max="8156" width="18.42578125" style="45" customWidth="1"/>
    <col min="8157" max="8157" width="20.7109375" style="45" customWidth="1"/>
    <col min="8158" max="8394" width="12.42578125" style="45"/>
    <col min="8395" max="8395" width="12.42578125" style="45" customWidth="1"/>
    <col min="8396" max="8396" width="23.5703125" style="45" customWidth="1"/>
    <col min="8397" max="8397" width="49.5703125" style="45" customWidth="1"/>
    <col min="8398" max="8398" width="36.140625" style="45" customWidth="1"/>
    <col min="8399" max="8399" width="12.42578125" style="45"/>
    <col min="8400" max="8400" width="17" style="45" customWidth="1"/>
    <col min="8401" max="8403" width="3" style="45" customWidth="1"/>
    <col min="8404" max="8409" width="2.7109375" style="45" customWidth="1"/>
    <col min="8410" max="8410" width="23.140625" style="45" customWidth="1"/>
    <col min="8411" max="8411" width="26.140625" style="45" customWidth="1"/>
    <col min="8412" max="8412" width="18.42578125" style="45" customWidth="1"/>
    <col min="8413" max="8413" width="20.7109375" style="45" customWidth="1"/>
    <col min="8414" max="8650" width="12.42578125" style="45"/>
    <col min="8651" max="8651" width="12.42578125" style="45" customWidth="1"/>
    <col min="8652" max="8652" width="23.5703125" style="45" customWidth="1"/>
    <col min="8653" max="8653" width="49.5703125" style="45" customWidth="1"/>
    <col min="8654" max="8654" width="36.140625" style="45" customWidth="1"/>
    <col min="8655" max="8655" width="12.42578125" style="45"/>
    <col min="8656" max="8656" width="17" style="45" customWidth="1"/>
    <col min="8657" max="8659" width="3" style="45" customWidth="1"/>
    <col min="8660" max="8665" width="2.7109375" style="45" customWidth="1"/>
    <col min="8666" max="8666" width="23.140625" style="45" customWidth="1"/>
    <col min="8667" max="8667" width="26.140625" style="45" customWidth="1"/>
    <col min="8668" max="8668" width="18.42578125" style="45" customWidth="1"/>
    <col min="8669" max="8669" width="20.7109375" style="45" customWidth="1"/>
    <col min="8670" max="8906" width="12.42578125" style="45"/>
    <col min="8907" max="8907" width="12.42578125" style="45" customWidth="1"/>
    <col min="8908" max="8908" width="23.5703125" style="45" customWidth="1"/>
    <col min="8909" max="8909" width="49.5703125" style="45" customWidth="1"/>
    <col min="8910" max="8910" width="36.140625" style="45" customWidth="1"/>
    <col min="8911" max="8911" width="12.42578125" style="45"/>
    <col min="8912" max="8912" width="17" style="45" customWidth="1"/>
    <col min="8913" max="8915" width="3" style="45" customWidth="1"/>
    <col min="8916" max="8921" width="2.7109375" style="45" customWidth="1"/>
    <col min="8922" max="8922" width="23.140625" style="45" customWidth="1"/>
    <col min="8923" max="8923" width="26.140625" style="45" customWidth="1"/>
    <col min="8924" max="8924" width="18.42578125" style="45" customWidth="1"/>
    <col min="8925" max="8925" width="20.7109375" style="45" customWidth="1"/>
    <col min="8926" max="9162" width="12.42578125" style="45"/>
    <col min="9163" max="9163" width="12.42578125" style="45" customWidth="1"/>
    <col min="9164" max="9164" width="23.5703125" style="45" customWidth="1"/>
    <col min="9165" max="9165" width="49.5703125" style="45" customWidth="1"/>
    <col min="9166" max="9166" width="36.140625" style="45" customWidth="1"/>
    <col min="9167" max="9167" width="12.42578125" style="45"/>
    <col min="9168" max="9168" width="17" style="45" customWidth="1"/>
    <col min="9169" max="9171" width="3" style="45" customWidth="1"/>
    <col min="9172" max="9177" width="2.7109375" style="45" customWidth="1"/>
    <col min="9178" max="9178" width="23.140625" style="45" customWidth="1"/>
    <col min="9179" max="9179" width="26.140625" style="45" customWidth="1"/>
    <col min="9180" max="9180" width="18.42578125" style="45" customWidth="1"/>
    <col min="9181" max="9181" width="20.7109375" style="45" customWidth="1"/>
    <col min="9182" max="9418" width="12.42578125" style="45"/>
    <col min="9419" max="9419" width="12.42578125" style="45" customWidth="1"/>
    <col min="9420" max="9420" width="23.5703125" style="45" customWidth="1"/>
    <col min="9421" max="9421" width="49.5703125" style="45" customWidth="1"/>
    <col min="9422" max="9422" width="36.140625" style="45" customWidth="1"/>
    <col min="9423" max="9423" width="12.42578125" style="45"/>
    <col min="9424" max="9424" width="17" style="45" customWidth="1"/>
    <col min="9425" max="9427" width="3" style="45" customWidth="1"/>
    <col min="9428" max="9433" width="2.7109375" style="45" customWidth="1"/>
    <col min="9434" max="9434" width="23.140625" style="45" customWidth="1"/>
    <col min="9435" max="9435" width="26.140625" style="45" customWidth="1"/>
    <col min="9436" max="9436" width="18.42578125" style="45" customWidth="1"/>
    <col min="9437" max="9437" width="20.7109375" style="45" customWidth="1"/>
    <col min="9438" max="9674" width="12.42578125" style="45"/>
    <col min="9675" max="9675" width="12.42578125" style="45" customWidth="1"/>
    <col min="9676" max="9676" width="23.5703125" style="45" customWidth="1"/>
    <col min="9677" max="9677" width="49.5703125" style="45" customWidth="1"/>
    <col min="9678" max="9678" width="36.140625" style="45" customWidth="1"/>
    <col min="9679" max="9679" width="12.42578125" style="45"/>
    <col min="9680" max="9680" width="17" style="45" customWidth="1"/>
    <col min="9681" max="9683" width="3" style="45" customWidth="1"/>
    <col min="9684" max="9689" width="2.7109375" style="45" customWidth="1"/>
    <col min="9690" max="9690" width="23.140625" style="45" customWidth="1"/>
    <col min="9691" max="9691" width="26.140625" style="45" customWidth="1"/>
    <col min="9692" max="9692" width="18.42578125" style="45" customWidth="1"/>
    <col min="9693" max="9693" width="20.7109375" style="45" customWidth="1"/>
    <col min="9694" max="9930" width="12.42578125" style="45"/>
    <col min="9931" max="9931" width="12.42578125" style="45" customWidth="1"/>
    <col min="9932" max="9932" width="23.5703125" style="45" customWidth="1"/>
    <col min="9933" max="9933" width="49.5703125" style="45" customWidth="1"/>
    <col min="9934" max="9934" width="36.140625" style="45" customWidth="1"/>
    <col min="9935" max="9935" width="12.42578125" style="45"/>
    <col min="9936" max="9936" width="17" style="45" customWidth="1"/>
    <col min="9937" max="9939" width="3" style="45" customWidth="1"/>
    <col min="9940" max="9945" width="2.7109375" style="45" customWidth="1"/>
    <col min="9946" max="9946" width="23.140625" style="45" customWidth="1"/>
    <col min="9947" max="9947" width="26.140625" style="45" customWidth="1"/>
    <col min="9948" max="9948" width="18.42578125" style="45" customWidth="1"/>
    <col min="9949" max="9949" width="20.7109375" style="45" customWidth="1"/>
    <col min="9950" max="10186" width="12.42578125" style="45"/>
    <col min="10187" max="10187" width="12.42578125" style="45" customWidth="1"/>
    <col min="10188" max="10188" width="23.5703125" style="45" customWidth="1"/>
    <col min="10189" max="10189" width="49.5703125" style="45" customWidth="1"/>
    <col min="10190" max="10190" width="36.140625" style="45" customWidth="1"/>
    <col min="10191" max="10191" width="12.42578125" style="45"/>
    <col min="10192" max="10192" width="17" style="45" customWidth="1"/>
    <col min="10193" max="10195" width="3" style="45" customWidth="1"/>
    <col min="10196" max="10201" width="2.7109375" style="45" customWidth="1"/>
    <col min="10202" max="10202" width="23.140625" style="45" customWidth="1"/>
    <col min="10203" max="10203" width="26.140625" style="45" customWidth="1"/>
    <col min="10204" max="10204" width="18.42578125" style="45" customWidth="1"/>
    <col min="10205" max="10205" width="20.7109375" style="45" customWidth="1"/>
    <col min="10206" max="10442" width="12.42578125" style="45"/>
    <col min="10443" max="10443" width="12.42578125" style="45" customWidth="1"/>
    <col min="10444" max="10444" width="23.5703125" style="45" customWidth="1"/>
    <col min="10445" max="10445" width="49.5703125" style="45" customWidth="1"/>
    <col min="10446" max="10446" width="36.140625" style="45" customWidth="1"/>
    <col min="10447" max="10447" width="12.42578125" style="45"/>
    <col min="10448" max="10448" width="17" style="45" customWidth="1"/>
    <col min="10449" max="10451" width="3" style="45" customWidth="1"/>
    <col min="10452" max="10457" width="2.7109375" style="45" customWidth="1"/>
    <col min="10458" max="10458" width="23.140625" style="45" customWidth="1"/>
    <col min="10459" max="10459" width="26.140625" style="45" customWidth="1"/>
    <col min="10460" max="10460" width="18.42578125" style="45" customWidth="1"/>
    <col min="10461" max="10461" width="20.7109375" style="45" customWidth="1"/>
    <col min="10462" max="10698" width="12.42578125" style="45"/>
    <col min="10699" max="10699" width="12.42578125" style="45" customWidth="1"/>
    <col min="10700" max="10700" width="23.5703125" style="45" customWidth="1"/>
    <col min="10701" max="10701" width="49.5703125" style="45" customWidth="1"/>
    <col min="10702" max="10702" width="36.140625" style="45" customWidth="1"/>
    <col min="10703" max="10703" width="12.42578125" style="45"/>
    <col min="10704" max="10704" width="17" style="45" customWidth="1"/>
    <col min="10705" max="10707" width="3" style="45" customWidth="1"/>
    <col min="10708" max="10713" width="2.7109375" style="45" customWidth="1"/>
    <col min="10714" max="10714" width="23.140625" style="45" customWidth="1"/>
    <col min="10715" max="10715" width="26.140625" style="45" customWidth="1"/>
    <col min="10716" max="10716" width="18.42578125" style="45" customWidth="1"/>
    <col min="10717" max="10717" width="20.7109375" style="45" customWidth="1"/>
    <col min="10718" max="10954" width="12.42578125" style="45"/>
    <col min="10955" max="10955" width="12.42578125" style="45" customWidth="1"/>
    <col min="10956" max="10956" width="23.5703125" style="45" customWidth="1"/>
    <col min="10957" max="10957" width="49.5703125" style="45" customWidth="1"/>
    <col min="10958" max="10958" width="36.140625" style="45" customWidth="1"/>
    <col min="10959" max="10959" width="12.42578125" style="45"/>
    <col min="10960" max="10960" width="17" style="45" customWidth="1"/>
    <col min="10961" max="10963" width="3" style="45" customWidth="1"/>
    <col min="10964" max="10969" width="2.7109375" style="45" customWidth="1"/>
    <col min="10970" max="10970" width="23.140625" style="45" customWidth="1"/>
    <col min="10971" max="10971" width="26.140625" style="45" customWidth="1"/>
    <col min="10972" max="10972" width="18.42578125" style="45" customWidth="1"/>
    <col min="10973" max="10973" width="20.7109375" style="45" customWidth="1"/>
    <col min="10974" max="11210" width="12.42578125" style="45"/>
    <col min="11211" max="11211" width="12.42578125" style="45" customWidth="1"/>
    <col min="11212" max="11212" width="23.5703125" style="45" customWidth="1"/>
    <col min="11213" max="11213" width="49.5703125" style="45" customWidth="1"/>
    <col min="11214" max="11214" width="36.140625" style="45" customWidth="1"/>
    <col min="11215" max="11215" width="12.42578125" style="45"/>
    <col min="11216" max="11216" width="17" style="45" customWidth="1"/>
    <col min="11217" max="11219" width="3" style="45" customWidth="1"/>
    <col min="11220" max="11225" width="2.7109375" style="45" customWidth="1"/>
    <col min="11226" max="11226" width="23.140625" style="45" customWidth="1"/>
    <col min="11227" max="11227" width="26.140625" style="45" customWidth="1"/>
    <col min="11228" max="11228" width="18.42578125" style="45" customWidth="1"/>
    <col min="11229" max="11229" width="20.7109375" style="45" customWidth="1"/>
    <col min="11230" max="11466" width="12.42578125" style="45"/>
    <col min="11467" max="11467" width="12.42578125" style="45" customWidth="1"/>
    <col min="11468" max="11468" width="23.5703125" style="45" customWidth="1"/>
    <col min="11469" max="11469" width="49.5703125" style="45" customWidth="1"/>
    <col min="11470" max="11470" width="36.140625" style="45" customWidth="1"/>
    <col min="11471" max="11471" width="12.42578125" style="45"/>
    <col min="11472" max="11472" width="17" style="45" customWidth="1"/>
    <col min="11473" max="11475" width="3" style="45" customWidth="1"/>
    <col min="11476" max="11481" width="2.7109375" style="45" customWidth="1"/>
    <col min="11482" max="11482" width="23.140625" style="45" customWidth="1"/>
    <col min="11483" max="11483" width="26.140625" style="45" customWidth="1"/>
    <col min="11484" max="11484" width="18.42578125" style="45" customWidth="1"/>
    <col min="11485" max="11485" width="20.7109375" style="45" customWidth="1"/>
    <col min="11486" max="11722" width="12.42578125" style="45"/>
    <col min="11723" max="11723" width="12.42578125" style="45" customWidth="1"/>
    <col min="11724" max="11724" width="23.5703125" style="45" customWidth="1"/>
    <col min="11725" max="11725" width="49.5703125" style="45" customWidth="1"/>
    <col min="11726" max="11726" width="36.140625" style="45" customWidth="1"/>
    <col min="11727" max="11727" width="12.42578125" style="45"/>
    <col min="11728" max="11728" width="17" style="45" customWidth="1"/>
    <col min="11729" max="11731" width="3" style="45" customWidth="1"/>
    <col min="11732" max="11737" width="2.7109375" style="45" customWidth="1"/>
    <col min="11738" max="11738" width="23.140625" style="45" customWidth="1"/>
    <col min="11739" max="11739" width="26.140625" style="45" customWidth="1"/>
    <col min="11740" max="11740" width="18.42578125" style="45" customWidth="1"/>
    <col min="11741" max="11741" width="20.7109375" style="45" customWidth="1"/>
    <col min="11742" max="11978" width="12.42578125" style="45"/>
    <col min="11979" max="11979" width="12.42578125" style="45" customWidth="1"/>
    <col min="11980" max="11980" width="23.5703125" style="45" customWidth="1"/>
    <col min="11981" max="11981" width="49.5703125" style="45" customWidth="1"/>
    <col min="11982" max="11982" width="36.140625" style="45" customWidth="1"/>
    <col min="11983" max="11983" width="12.42578125" style="45"/>
    <col min="11984" max="11984" width="17" style="45" customWidth="1"/>
    <col min="11985" max="11987" width="3" style="45" customWidth="1"/>
    <col min="11988" max="11993" width="2.7109375" style="45" customWidth="1"/>
    <col min="11994" max="11994" width="23.140625" style="45" customWidth="1"/>
    <col min="11995" max="11995" width="26.140625" style="45" customWidth="1"/>
    <col min="11996" max="11996" width="18.42578125" style="45" customWidth="1"/>
    <col min="11997" max="11997" width="20.7109375" style="45" customWidth="1"/>
    <col min="11998" max="12234" width="12.42578125" style="45"/>
    <col min="12235" max="12235" width="12.42578125" style="45" customWidth="1"/>
    <col min="12236" max="12236" width="23.5703125" style="45" customWidth="1"/>
    <col min="12237" max="12237" width="49.5703125" style="45" customWidth="1"/>
    <col min="12238" max="12238" width="36.140625" style="45" customWidth="1"/>
    <col min="12239" max="12239" width="12.42578125" style="45"/>
    <col min="12240" max="12240" width="17" style="45" customWidth="1"/>
    <col min="12241" max="12243" width="3" style="45" customWidth="1"/>
    <col min="12244" max="12249" width="2.7109375" style="45" customWidth="1"/>
    <col min="12250" max="12250" width="23.140625" style="45" customWidth="1"/>
    <col min="12251" max="12251" width="26.140625" style="45" customWidth="1"/>
    <col min="12252" max="12252" width="18.42578125" style="45" customWidth="1"/>
    <col min="12253" max="12253" width="20.7109375" style="45" customWidth="1"/>
    <col min="12254" max="12490" width="12.42578125" style="45"/>
    <col min="12491" max="12491" width="12.42578125" style="45" customWidth="1"/>
    <col min="12492" max="12492" width="23.5703125" style="45" customWidth="1"/>
    <col min="12493" max="12493" width="49.5703125" style="45" customWidth="1"/>
    <col min="12494" max="12494" width="36.140625" style="45" customWidth="1"/>
    <col min="12495" max="12495" width="12.42578125" style="45"/>
    <col min="12496" max="12496" width="17" style="45" customWidth="1"/>
    <col min="12497" max="12499" width="3" style="45" customWidth="1"/>
    <col min="12500" max="12505" width="2.7109375" style="45" customWidth="1"/>
    <col min="12506" max="12506" width="23.140625" style="45" customWidth="1"/>
    <col min="12507" max="12507" width="26.140625" style="45" customWidth="1"/>
    <col min="12508" max="12508" width="18.42578125" style="45" customWidth="1"/>
    <col min="12509" max="12509" width="20.7109375" style="45" customWidth="1"/>
    <col min="12510" max="12746" width="12.42578125" style="45"/>
    <col min="12747" max="12747" width="12.42578125" style="45" customWidth="1"/>
    <col min="12748" max="12748" width="23.5703125" style="45" customWidth="1"/>
    <col min="12749" max="12749" width="49.5703125" style="45" customWidth="1"/>
    <col min="12750" max="12750" width="36.140625" style="45" customWidth="1"/>
    <col min="12751" max="12751" width="12.42578125" style="45"/>
    <col min="12752" max="12752" width="17" style="45" customWidth="1"/>
    <col min="12753" max="12755" width="3" style="45" customWidth="1"/>
    <col min="12756" max="12761" width="2.7109375" style="45" customWidth="1"/>
    <col min="12762" max="12762" width="23.140625" style="45" customWidth="1"/>
    <col min="12763" max="12763" width="26.140625" style="45" customWidth="1"/>
    <col min="12764" max="12764" width="18.42578125" style="45" customWidth="1"/>
    <col min="12765" max="12765" width="20.7109375" style="45" customWidth="1"/>
    <col min="12766" max="13002" width="12.42578125" style="45"/>
    <col min="13003" max="13003" width="12.42578125" style="45" customWidth="1"/>
    <col min="13004" max="13004" width="23.5703125" style="45" customWidth="1"/>
    <col min="13005" max="13005" width="49.5703125" style="45" customWidth="1"/>
    <col min="13006" max="13006" width="36.140625" style="45" customWidth="1"/>
    <col min="13007" max="13007" width="12.42578125" style="45"/>
    <col min="13008" max="13008" width="17" style="45" customWidth="1"/>
    <col min="13009" max="13011" width="3" style="45" customWidth="1"/>
    <col min="13012" max="13017" width="2.7109375" style="45" customWidth="1"/>
    <col min="13018" max="13018" width="23.140625" style="45" customWidth="1"/>
    <col min="13019" max="13019" width="26.140625" style="45" customWidth="1"/>
    <col min="13020" max="13020" width="18.42578125" style="45" customWidth="1"/>
    <col min="13021" max="13021" width="20.7109375" style="45" customWidth="1"/>
    <col min="13022" max="13258" width="12.42578125" style="45"/>
    <col min="13259" max="13259" width="12.42578125" style="45" customWidth="1"/>
    <col min="13260" max="13260" width="23.5703125" style="45" customWidth="1"/>
    <col min="13261" max="13261" width="49.5703125" style="45" customWidth="1"/>
    <col min="13262" max="13262" width="36.140625" style="45" customWidth="1"/>
    <col min="13263" max="13263" width="12.42578125" style="45"/>
    <col min="13264" max="13264" width="17" style="45" customWidth="1"/>
    <col min="13265" max="13267" width="3" style="45" customWidth="1"/>
    <col min="13268" max="13273" width="2.7109375" style="45" customWidth="1"/>
    <col min="13274" max="13274" width="23.140625" style="45" customWidth="1"/>
    <col min="13275" max="13275" width="26.140625" style="45" customWidth="1"/>
    <col min="13276" max="13276" width="18.42578125" style="45" customWidth="1"/>
    <col min="13277" max="13277" width="20.7109375" style="45" customWidth="1"/>
    <col min="13278" max="13514" width="12.42578125" style="45"/>
    <col min="13515" max="13515" width="12.42578125" style="45" customWidth="1"/>
    <col min="13516" max="13516" width="23.5703125" style="45" customWidth="1"/>
    <col min="13517" max="13517" width="49.5703125" style="45" customWidth="1"/>
    <col min="13518" max="13518" width="36.140625" style="45" customWidth="1"/>
    <col min="13519" max="13519" width="12.42578125" style="45"/>
    <col min="13520" max="13520" width="17" style="45" customWidth="1"/>
    <col min="13521" max="13523" width="3" style="45" customWidth="1"/>
    <col min="13524" max="13529" width="2.7109375" style="45" customWidth="1"/>
    <col min="13530" max="13530" width="23.140625" style="45" customWidth="1"/>
    <col min="13531" max="13531" width="26.140625" style="45" customWidth="1"/>
    <col min="13532" max="13532" width="18.42578125" style="45" customWidth="1"/>
    <col min="13533" max="13533" width="20.7109375" style="45" customWidth="1"/>
    <col min="13534" max="13770" width="12.42578125" style="45"/>
    <col min="13771" max="13771" width="12.42578125" style="45" customWidth="1"/>
    <col min="13772" max="13772" width="23.5703125" style="45" customWidth="1"/>
    <col min="13773" max="13773" width="49.5703125" style="45" customWidth="1"/>
    <col min="13774" max="13774" width="36.140625" style="45" customWidth="1"/>
    <col min="13775" max="13775" width="12.42578125" style="45"/>
    <col min="13776" max="13776" width="17" style="45" customWidth="1"/>
    <col min="13777" max="13779" width="3" style="45" customWidth="1"/>
    <col min="13780" max="13785" width="2.7109375" style="45" customWidth="1"/>
    <col min="13786" max="13786" width="23.140625" style="45" customWidth="1"/>
    <col min="13787" max="13787" width="26.140625" style="45" customWidth="1"/>
    <col min="13788" max="13788" width="18.42578125" style="45" customWidth="1"/>
    <col min="13789" max="13789" width="20.7109375" style="45" customWidth="1"/>
    <col min="13790" max="14026" width="12.42578125" style="45"/>
    <col min="14027" max="14027" width="12.42578125" style="45" customWidth="1"/>
    <col min="14028" max="14028" width="23.5703125" style="45" customWidth="1"/>
    <col min="14029" max="14029" width="49.5703125" style="45" customWidth="1"/>
    <col min="14030" max="14030" width="36.140625" style="45" customWidth="1"/>
    <col min="14031" max="14031" width="12.42578125" style="45"/>
    <col min="14032" max="14032" width="17" style="45" customWidth="1"/>
    <col min="14033" max="14035" width="3" style="45" customWidth="1"/>
    <col min="14036" max="14041" width="2.7109375" style="45" customWidth="1"/>
    <col min="14042" max="14042" width="23.140625" style="45" customWidth="1"/>
    <col min="14043" max="14043" width="26.140625" style="45" customWidth="1"/>
    <col min="14044" max="14044" width="18.42578125" style="45" customWidth="1"/>
    <col min="14045" max="14045" width="20.7109375" style="45" customWidth="1"/>
    <col min="14046" max="14282" width="12.42578125" style="45"/>
    <col min="14283" max="14283" width="12.42578125" style="45" customWidth="1"/>
    <col min="14284" max="14284" width="23.5703125" style="45" customWidth="1"/>
    <col min="14285" max="14285" width="49.5703125" style="45" customWidth="1"/>
    <col min="14286" max="14286" width="36.140625" style="45" customWidth="1"/>
    <col min="14287" max="14287" width="12.42578125" style="45"/>
    <col min="14288" max="14288" width="17" style="45" customWidth="1"/>
    <col min="14289" max="14291" width="3" style="45" customWidth="1"/>
    <col min="14292" max="14297" width="2.7109375" style="45" customWidth="1"/>
    <col min="14298" max="14298" width="23.140625" style="45" customWidth="1"/>
    <col min="14299" max="14299" width="26.140625" style="45" customWidth="1"/>
    <col min="14300" max="14300" width="18.42578125" style="45" customWidth="1"/>
    <col min="14301" max="14301" width="20.7109375" style="45" customWidth="1"/>
    <col min="14302" max="14538" width="12.42578125" style="45"/>
    <col min="14539" max="14539" width="12.42578125" style="45" customWidth="1"/>
    <col min="14540" max="14540" width="23.5703125" style="45" customWidth="1"/>
    <col min="14541" max="14541" width="49.5703125" style="45" customWidth="1"/>
    <col min="14542" max="14542" width="36.140625" style="45" customWidth="1"/>
    <col min="14543" max="14543" width="12.42578125" style="45"/>
    <col min="14544" max="14544" width="17" style="45" customWidth="1"/>
    <col min="14545" max="14547" width="3" style="45" customWidth="1"/>
    <col min="14548" max="14553" width="2.7109375" style="45" customWidth="1"/>
    <col min="14554" max="14554" width="23.140625" style="45" customWidth="1"/>
    <col min="14555" max="14555" width="26.140625" style="45" customWidth="1"/>
    <col min="14556" max="14556" width="18.42578125" style="45" customWidth="1"/>
    <col min="14557" max="14557" width="20.7109375" style="45" customWidth="1"/>
    <col min="14558" max="14794" width="12.42578125" style="45"/>
    <col min="14795" max="14795" width="12.42578125" style="45" customWidth="1"/>
    <col min="14796" max="14796" width="23.5703125" style="45" customWidth="1"/>
    <col min="14797" max="14797" width="49.5703125" style="45" customWidth="1"/>
    <col min="14798" max="14798" width="36.140625" style="45" customWidth="1"/>
    <col min="14799" max="14799" width="12.42578125" style="45"/>
    <col min="14800" max="14800" width="17" style="45" customWidth="1"/>
    <col min="14801" max="14803" width="3" style="45" customWidth="1"/>
    <col min="14804" max="14809" width="2.7109375" style="45" customWidth="1"/>
    <col min="14810" max="14810" width="23.140625" style="45" customWidth="1"/>
    <col min="14811" max="14811" width="26.140625" style="45" customWidth="1"/>
    <col min="14812" max="14812" width="18.42578125" style="45" customWidth="1"/>
    <col min="14813" max="14813" width="20.7109375" style="45" customWidth="1"/>
    <col min="14814" max="15050" width="12.42578125" style="45"/>
    <col min="15051" max="15051" width="12.42578125" style="45" customWidth="1"/>
    <col min="15052" max="15052" width="23.5703125" style="45" customWidth="1"/>
    <col min="15053" max="15053" width="49.5703125" style="45" customWidth="1"/>
    <col min="15054" max="15054" width="36.140625" style="45" customWidth="1"/>
    <col min="15055" max="15055" width="12.42578125" style="45"/>
    <col min="15056" max="15056" width="17" style="45" customWidth="1"/>
    <col min="15057" max="15059" width="3" style="45" customWidth="1"/>
    <col min="15060" max="15065" width="2.7109375" style="45" customWidth="1"/>
    <col min="15066" max="15066" width="23.140625" style="45" customWidth="1"/>
    <col min="15067" max="15067" width="26.140625" style="45" customWidth="1"/>
    <col min="15068" max="15068" width="18.42578125" style="45" customWidth="1"/>
    <col min="15069" max="15069" width="20.7109375" style="45" customWidth="1"/>
    <col min="15070" max="15306" width="12.42578125" style="45"/>
    <col min="15307" max="15307" width="12.42578125" style="45" customWidth="1"/>
    <col min="15308" max="15308" width="23.5703125" style="45" customWidth="1"/>
    <col min="15309" max="15309" width="49.5703125" style="45" customWidth="1"/>
    <col min="15310" max="15310" width="36.140625" style="45" customWidth="1"/>
    <col min="15311" max="15311" width="12.42578125" style="45"/>
    <col min="15312" max="15312" width="17" style="45" customWidth="1"/>
    <col min="15313" max="15315" width="3" style="45" customWidth="1"/>
    <col min="15316" max="15321" width="2.7109375" style="45" customWidth="1"/>
    <col min="15322" max="15322" width="23.140625" style="45" customWidth="1"/>
    <col min="15323" max="15323" width="26.140625" style="45" customWidth="1"/>
    <col min="15324" max="15324" width="18.42578125" style="45" customWidth="1"/>
    <col min="15325" max="15325" width="20.7109375" style="45" customWidth="1"/>
    <col min="15326" max="15562" width="12.42578125" style="45"/>
    <col min="15563" max="15563" width="12.42578125" style="45" customWidth="1"/>
    <col min="15564" max="15564" width="23.5703125" style="45" customWidth="1"/>
    <col min="15565" max="15565" width="49.5703125" style="45" customWidth="1"/>
    <col min="15566" max="15566" width="36.140625" style="45" customWidth="1"/>
    <col min="15567" max="15567" width="12.42578125" style="45"/>
    <col min="15568" max="15568" width="17" style="45" customWidth="1"/>
    <col min="15569" max="15571" width="3" style="45" customWidth="1"/>
    <col min="15572" max="15577" width="2.7109375" style="45" customWidth="1"/>
    <col min="15578" max="15578" width="23.140625" style="45" customWidth="1"/>
    <col min="15579" max="15579" width="26.140625" style="45" customWidth="1"/>
    <col min="15580" max="15580" width="18.42578125" style="45" customWidth="1"/>
    <col min="15581" max="15581" width="20.7109375" style="45" customWidth="1"/>
    <col min="15582" max="15818" width="12.42578125" style="45"/>
    <col min="15819" max="15819" width="12.42578125" style="45" customWidth="1"/>
    <col min="15820" max="15820" width="23.5703125" style="45" customWidth="1"/>
    <col min="15821" max="15821" width="49.5703125" style="45" customWidth="1"/>
    <col min="15822" max="15822" width="36.140625" style="45" customWidth="1"/>
    <col min="15823" max="15823" width="12.42578125" style="45"/>
    <col min="15824" max="15824" width="17" style="45" customWidth="1"/>
    <col min="15825" max="15827" width="3" style="45" customWidth="1"/>
    <col min="15828" max="15833" width="2.7109375" style="45" customWidth="1"/>
    <col min="15834" max="15834" width="23.140625" style="45" customWidth="1"/>
    <col min="15835" max="15835" width="26.140625" style="45" customWidth="1"/>
    <col min="15836" max="15836" width="18.42578125" style="45" customWidth="1"/>
    <col min="15837" max="15837" width="20.7109375" style="45" customWidth="1"/>
    <col min="15838" max="16074" width="12.42578125" style="45"/>
    <col min="16075" max="16075" width="12.42578125" style="45" customWidth="1"/>
    <col min="16076" max="16076" width="23.5703125" style="45" customWidth="1"/>
    <col min="16077" max="16077" width="49.5703125" style="45" customWidth="1"/>
    <col min="16078" max="16078" width="36.140625" style="45" customWidth="1"/>
    <col min="16079" max="16079" width="12.42578125" style="45"/>
    <col min="16080" max="16080" width="17" style="45" customWidth="1"/>
    <col min="16081" max="16083" width="3" style="45" customWidth="1"/>
    <col min="16084" max="16089" width="2.7109375" style="45" customWidth="1"/>
    <col min="16090" max="16090" width="23.140625" style="45" customWidth="1"/>
    <col min="16091" max="16091" width="26.140625" style="45" customWidth="1"/>
    <col min="16092" max="16092" width="18.42578125" style="45" customWidth="1"/>
    <col min="16093" max="16093" width="20.7109375" style="45" customWidth="1"/>
    <col min="16094" max="16384" width="12.42578125" style="45"/>
  </cols>
  <sheetData>
    <row r="1" spans="1:17" s="48" customFormat="1" ht="19.5" x14ac:dyDescent="0.25">
      <c r="A1" s="183" t="s">
        <v>37</v>
      </c>
      <c r="B1" s="46"/>
      <c r="C1" s="46"/>
      <c r="D1" s="46"/>
      <c r="E1" s="46"/>
      <c r="F1" s="46"/>
      <c r="G1" s="46"/>
      <c r="H1" s="46"/>
      <c r="I1" s="46"/>
      <c r="J1" s="46"/>
      <c r="K1" s="46"/>
      <c r="L1" s="47"/>
      <c r="M1" s="47"/>
    </row>
    <row r="2" spans="1:17" s="48" customFormat="1" ht="6" customHeight="1" x14ac:dyDescent="0.25">
      <c r="A2" s="206"/>
      <c r="B2" s="88"/>
      <c r="C2" s="46"/>
      <c r="D2" s="46"/>
      <c r="E2" s="46"/>
      <c r="F2" s="46"/>
      <c r="G2" s="46"/>
      <c r="H2" s="46"/>
      <c r="I2" s="46"/>
      <c r="J2" s="46"/>
      <c r="K2" s="46"/>
      <c r="L2" s="47"/>
      <c r="M2" s="47"/>
    </row>
    <row r="3" spans="1:17" s="48" customFormat="1" ht="19.5" x14ac:dyDescent="0.25">
      <c r="A3" s="183" t="s">
        <v>58</v>
      </c>
      <c r="B3" s="46"/>
      <c r="C3" s="46"/>
      <c r="D3" s="46"/>
      <c r="E3" s="46"/>
      <c r="F3" s="46"/>
      <c r="G3" s="46"/>
      <c r="H3" s="46"/>
      <c r="I3" s="46"/>
      <c r="J3" s="46"/>
      <c r="K3" s="46"/>
      <c r="L3" s="47"/>
      <c r="M3" s="47"/>
    </row>
    <row r="4" spans="1:17" s="48" customFormat="1" ht="19.5" x14ac:dyDescent="0.25">
      <c r="A4" s="46"/>
      <c r="B4" s="46"/>
      <c r="C4" s="46"/>
      <c r="D4" s="46"/>
      <c r="E4" s="46"/>
      <c r="F4" s="46"/>
      <c r="G4" s="46"/>
      <c r="H4" s="46"/>
      <c r="I4" s="46"/>
      <c r="J4" s="46"/>
      <c r="K4" s="46"/>
      <c r="L4" s="47"/>
      <c r="M4" s="47"/>
    </row>
    <row r="5" spans="1:17" ht="30" customHeight="1" x14ac:dyDescent="0.25">
      <c r="A5" s="249" t="s">
        <v>0</v>
      </c>
      <c r="B5" s="249" t="s">
        <v>1</v>
      </c>
      <c r="C5" s="249" t="s">
        <v>2</v>
      </c>
      <c r="D5" s="260" t="s">
        <v>3</v>
      </c>
      <c r="E5" s="258" t="s">
        <v>6</v>
      </c>
      <c r="F5" s="251">
        <v>2015</v>
      </c>
      <c r="G5" s="252"/>
      <c r="H5" s="252"/>
      <c r="I5" s="253"/>
      <c r="J5" s="254" t="s">
        <v>4</v>
      </c>
      <c r="K5" s="256" t="s">
        <v>5</v>
      </c>
      <c r="L5" s="52"/>
      <c r="M5" s="53"/>
    </row>
    <row r="6" spans="1:17" ht="23.25" x14ac:dyDescent="0.25">
      <c r="A6" s="250"/>
      <c r="B6" s="250"/>
      <c r="C6" s="250"/>
      <c r="D6" s="261"/>
      <c r="E6" s="259"/>
      <c r="F6" s="54" t="s">
        <v>7</v>
      </c>
      <c r="G6" s="54" t="s">
        <v>8</v>
      </c>
      <c r="H6" s="54" t="s">
        <v>9</v>
      </c>
      <c r="I6" s="54" t="s">
        <v>10</v>
      </c>
      <c r="J6" s="255"/>
      <c r="K6" s="257"/>
      <c r="L6" s="89"/>
      <c r="M6" s="89"/>
    </row>
    <row r="7" spans="1:17" ht="180" customHeight="1" x14ac:dyDescent="0.25">
      <c r="A7" s="7" t="s">
        <v>59</v>
      </c>
      <c r="B7" s="7" t="s">
        <v>60</v>
      </c>
      <c r="C7" s="29" t="s">
        <v>61</v>
      </c>
      <c r="D7" s="29" t="s">
        <v>62</v>
      </c>
      <c r="E7" s="90">
        <v>50000</v>
      </c>
      <c r="F7" s="91"/>
      <c r="G7" s="91"/>
      <c r="H7" s="92"/>
      <c r="I7" s="91"/>
      <c r="J7" s="93"/>
      <c r="K7" s="94" t="s">
        <v>200</v>
      </c>
      <c r="L7" s="61"/>
      <c r="M7" s="61"/>
    </row>
    <row r="8" spans="1:17" ht="65.25" customHeight="1" x14ac:dyDescent="0.25">
      <c r="A8" s="29" t="s">
        <v>174</v>
      </c>
      <c r="B8" s="66" t="s">
        <v>63</v>
      </c>
      <c r="C8" s="66" t="s">
        <v>64</v>
      </c>
      <c r="D8" s="29" t="s">
        <v>65</v>
      </c>
      <c r="E8" s="73">
        <v>5000</v>
      </c>
      <c r="F8" s="95"/>
      <c r="G8" s="75"/>
      <c r="H8" s="96"/>
      <c r="I8" s="96"/>
      <c r="J8" s="96"/>
      <c r="K8" s="97" t="s">
        <v>66</v>
      </c>
      <c r="L8" s="48"/>
      <c r="M8" s="48"/>
      <c r="N8" s="64"/>
      <c r="O8" s="65"/>
    </row>
    <row r="9" spans="1:17" ht="117.75" customHeight="1" x14ac:dyDescent="0.25">
      <c r="A9" s="29" t="s">
        <v>175</v>
      </c>
      <c r="B9" s="29" t="s">
        <v>67</v>
      </c>
      <c r="C9" s="66" t="s">
        <v>68</v>
      </c>
      <c r="D9" s="29" t="s">
        <v>69</v>
      </c>
      <c r="E9" s="30">
        <v>25000</v>
      </c>
      <c r="F9" s="95"/>
      <c r="G9" s="95"/>
      <c r="H9" s="75"/>
      <c r="I9" s="96"/>
      <c r="J9" s="96"/>
      <c r="K9" s="97" t="s">
        <v>199</v>
      </c>
      <c r="L9" s="70"/>
      <c r="M9" s="70"/>
      <c r="N9" s="71"/>
      <c r="O9" s="71"/>
      <c r="P9" s="72"/>
      <c r="Q9" s="71"/>
    </row>
    <row r="10" spans="1:17" x14ac:dyDescent="0.25">
      <c r="A10" s="98" t="s">
        <v>70</v>
      </c>
      <c r="B10" s="98"/>
      <c r="C10" s="98"/>
      <c r="D10" s="98"/>
      <c r="E10" s="99">
        <f>SUM(E7:E9)</f>
        <v>80000</v>
      </c>
      <c r="F10" s="100"/>
      <c r="G10" s="37"/>
      <c r="H10" s="37"/>
      <c r="I10" s="37"/>
      <c r="J10" s="37"/>
      <c r="K10" s="101"/>
    </row>
    <row r="11" spans="1:17" x14ac:dyDescent="0.25">
      <c r="E11" s="87"/>
      <c r="F11" s="87"/>
    </row>
    <row r="14" spans="1:17" x14ac:dyDescent="0.25">
      <c r="A14" s="45"/>
      <c r="B14" s="45"/>
      <c r="C14" s="45"/>
    </row>
    <row r="15" spans="1:17" x14ac:dyDescent="0.25">
      <c r="A15" s="45"/>
      <c r="B15" s="45"/>
      <c r="C15" s="45"/>
    </row>
  </sheetData>
  <mergeCells count="8">
    <mergeCell ref="K5:K6"/>
    <mergeCell ref="F5:I5"/>
    <mergeCell ref="A5:A6"/>
    <mergeCell ref="B5:B6"/>
    <mergeCell ref="C5:C6"/>
    <mergeCell ref="D5:D6"/>
    <mergeCell ref="E5:E6"/>
    <mergeCell ref="J5:J6"/>
  </mergeCells>
  <pageMargins left="0.7" right="0.7" top="0.75" bottom="0.75" header="0.3" footer="0.3"/>
  <pageSetup scale="82"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87" zoomScaleNormal="100" zoomScaleSheetLayoutView="87" workbookViewId="0">
      <selection activeCell="M9" sqref="M9"/>
    </sheetView>
  </sheetViews>
  <sheetFormatPr defaultColWidth="12.42578125" defaultRowHeight="15.75" x14ac:dyDescent="0.25"/>
  <cols>
    <col min="1" max="1" width="21.5703125" style="44" customWidth="1"/>
    <col min="2" max="2" width="26.140625" style="44" customWidth="1"/>
    <col min="3" max="3" width="36.28515625" style="44" customWidth="1"/>
    <col min="4" max="4" width="10.42578125" style="45" customWidth="1"/>
    <col min="5" max="5" width="12.5703125" style="45" customWidth="1"/>
    <col min="6" max="9" width="3.140625" style="45" customWidth="1"/>
    <col min="10" max="10" width="14.7109375" style="45" customWidth="1"/>
    <col min="11" max="11" width="11.5703125" style="45" customWidth="1"/>
    <col min="12" max="12" width="21.42578125" style="45" customWidth="1"/>
    <col min="13" max="13" width="19.42578125" style="45" customWidth="1"/>
    <col min="14" max="202" width="12.42578125" style="45"/>
    <col min="203" max="203" width="12.42578125" style="45" customWidth="1"/>
    <col min="204" max="204" width="23.5703125" style="45" customWidth="1"/>
    <col min="205" max="205" width="49.5703125" style="45" customWidth="1"/>
    <col min="206" max="206" width="36.140625" style="45" customWidth="1"/>
    <col min="207" max="207" width="12.42578125" style="45"/>
    <col min="208" max="208" width="17" style="45" customWidth="1"/>
    <col min="209" max="211" width="3" style="45" customWidth="1"/>
    <col min="212" max="217" width="2.7109375" style="45" customWidth="1"/>
    <col min="218" max="218" width="23.140625" style="45" customWidth="1"/>
    <col min="219" max="219" width="26.140625" style="45" customWidth="1"/>
    <col min="220" max="220" width="18.42578125" style="45" customWidth="1"/>
    <col min="221" max="221" width="20.7109375" style="45" customWidth="1"/>
    <col min="222" max="458" width="12.42578125" style="45"/>
    <col min="459" max="459" width="12.42578125" style="45" customWidth="1"/>
    <col min="460" max="460" width="23.5703125" style="45" customWidth="1"/>
    <col min="461" max="461" width="49.5703125" style="45" customWidth="1"/>
    <col min="462" max="462" width="36.140625" style="45" customWidth="1"/>
    <col min="463" max="463" width="12.42578125" style="45"/>
    <col min="464" max="464" width="17" style="45" customWidth="1"/>
    <col min="465" max="467" width="3" style="45" customWidth="1"/>
    <col min="468" max="473" width="2.7109375" style="45" customWidth="1"/>
    <col min="474" max="474" width="23.140625" style="45" customWidth="1"/>
    <col min="475" max="475" width="26.140625" style="45" customWidth="1"/>
    <col min="476" max="476" width="18.42578125" style="45" customWidth="1"/>
    <col min="477" max="477" width="20.7109375" style="45" customWidth="1"/>
    <col min="478" max="714" width="12.42578125" style="45"/>
    <col min="715" max="715" width="12.42578125" style="45" customWidth="1"/>
    <col min="716" max="716" width="23.5703125" style="45" customWidth="1"/>
    <col min="717" max="717" width="49.5703125" style="45" customWidth="1"/>
    <col min="718" max="718" width="36.140625" style="45" customWidth="1"/>
    <col min="719" max="719" width="12.42578125" style="45"/>
    <col min="720" max="720" width="17" style="45" customWidth="1"/>
    <col min="721" max="723" width="3" style="45" customWidth="1"/>
    <col min="724" max="729" width="2.7109375" style="45" customWidth="1"/>
    <col min="730" max="730" width="23.140625" style="45" customWidth="1"/>
    <col min="731" max="731" width="26.140625" style="45" customWidth="1"/>
    <col min="732" max="732" width="18.42578125" style="45" customWidth="1"/>
    <col min="733" max="733" width="20.7109375" style="45" customWidth="1"/>
    <col min="734" max="970" width="12.42578125" style="45"/>
    <col min="971" max="971" width="12.42578125" style="45" customWidth="1"/>
    <col min="972" max="972" width="23.5703125" style="45" customWidth="1"/>
    <col min="973" max="973" width="49.5703125" style="45" customWidth="1"/>
    <col min="974" max="974" width="36.140625" style="45" customWidth="1"/>
    <col min="975" max="975" width="12.42578125" style="45"/>
    <col min="976" max="976" width="17" style="45" customWidth="1"/>
    <col min="977" max="979" width="3" style="45" customWidth="1"/>
    <col min="980" max="985" width="2.7109375" style="45" customWidth="1"/>
    <col min="986" max="986" width="23.140625" style="45" customWidth="1"/>
    <col min="987" max="987" width="26.140625" style="45" customWidth="1"/>
    <col min="988" max="988" width="18.42578125" style="45" customWidth="1"/>
    <col min="989" max="989" width="20.7109375" style="45" customWidth="1"/>
    <col min="990" max="1226" width="12.42578125" style="45"/>
    <col min="1227" max="1227" width="12.42578125" style="45" customWidth="1"/>
    <col min="1228" max="1228" width="23.5703125" style="45" customWidth="1"/>
    <col min="1229" max="1229" width="49.5703125" style="45" customWidth="1"/>
    <col min="1230" max="1230" width="36.140625" style="45" customWidth="1"/>
    <col min="1231" max="1231" width="12.42578125" style="45"/>
    <col min="1232" max="1232" width="17" style="45" customWidth="1"/>
    <col min="1233" max="1235" width="3" style="45" customWidth="1"/>
    <col min="1236" max="1241" width="2.7109375" style="45" customWidth="1"/>
    <col min="1242" max="1242" width="23.140625" style="45" customWidth="1"/>
    <col min="1243" max="1243" width="26.140625" style="45" customWidth="1"/>
    <col min="1244" max="1244" width="18.42578125" style="45" customWidth="1"/>
    <col min="1245" max="1245" width="20.7109375" style="45" customWidth="1"/>
    <col min="1246" max="1482" width="12.42578125" style="45"/>
    <col min="1483" max="1483" width="12.42578125" style="45" customWidth="1"/>
    <col min="1484" max="1484" width="23.5703125" style="45" customWidth="1"/>
    <col min="1485" max="1485" width="49.5703125" style="45" customWidth="1"/>
    <col min="1486" max="1486" width="36.140625" style="45" customWidth="1"/>
    <col min="1487" max="1487" width="12.42578125" style="45"/>
    <col min="1488" max="1488" width="17" style="45" customWidth="1"/>
    <col min="1489" max="1491" width="3" style="45" customWidth="1"/>
    <col min="1492" max="1497" width="2.7109375" style="45" customWidth="1"/>
    <col min="1498" max="1498" width="23.140625" style="45" customWidth="1"/>
    <col min="1499" max="1499" width="26.140625" style="45" customWidth="1"/>
    <col min="1500" max="1500" width="18.42578125" style="45" customWidth="1"/>
    <col min="1501" max="1501" width="20.7109375" style="45" customWidth="1"/>
    <col min="1502" max="1738" width="12.42578125" style="45"/>
    <col min="1739" max="1739" width="12.42578125" style="45" customWidth="1"/>
    <col min="1740" max="1740" width="23.5703125" style="45" customWidth="1"/>
    <col min="1741" max="1741" width="49.5703125" style="45" customWidth="1"/>
    <col min="1742" max="1742" width="36.140625" style="45" customWidth="1"/>
    <col min="1743" max="1743" width="12.42578125" style="45"/>
    <col min="1744" max="1744" width="17" style="45" customWidth="1"/>
    <col min="1745" max="1747" width="3" style="45" customWidth="1"/>
    <col min="1748" max="1753" width="2.7109375" style="45" customWidth="1"/>
    <col min="1754" max="1754" width="23.140625" style="45" customWidth="1"/>
    <col min="1755" max="1755" width="26.140625" style="45" customWidth="1"/>
    <col min="1756" max="1756" width="18.42578125" style="45" customWidth="1"/>
    <col min="1757" max="1757" width="20.7109375" style="45" customWidth="1"/>
    <col min="1758" max="1994" width="12.42578125" style="45"/>
    <col min="1995" max="1995" width="12.42578125" style="45" customWidth="1"/>
    <col min="1996" max="1996" width="23.5703125" style="45" customWidth="1"/>
    <col min="1997" max="1997" width="49.5703125" style="45" customWidth="1"/>
    <col min="1998" max="1998" width="36.140625" style="45" customWidth="1"/>
    <col min="1999" max="1999" width="12.42578125" style="45"/>
    <col min="2000" max="2000" width="17" style="45" customWidth="1"/>
    <col min="2001" max="2003" width="3" style="45" customWidth="1"/>
    <col min="2004" max="2009" width="2.7109375" style="45" customWidth="1"/>
    <col min="2010" max="2010" width="23.140625" style="45" customWidth="1"/>
    <col min="2011" max="2011" width="26.140625" style="45" customWidth="1"/>
    <col min="2012" max="2012" width="18.42578125" style="45" customWidth="1"/>
    <col min="2013" max="2013" width="20.7109375" style="45" customWidth="1"/>
    <col min="2014" max="2250" width="12.42578125" style="45"/>
    <col min="2251" max="2251" width="12.42578125" style="45" customWidth="1"/>
    <col min="2252" max="2252" width="23.5703125" style="45" customWidth="1"/>
    <col min="2253" max="2253" width="49.5703125" style="45" customWidth="1"/>
    <col min="2254" max="2254" width="36.140625" style="45" customWidth="1"/>
    <col min="2255" max="2255" width="12.42578125" style="45"/>
    <col min="2256" max="2256" width="17" style="45" customWidth="1"/>
    <col min="2257" max="2259" width="3" style="45" customWidth="1"/>
    <col min="2260" max="2265" width="2.7109375" style="45" customWidth="1"/>
    <col min="2266" max="2266" width="23.140625" style="45" customWidth="1"/>
    <col min="2267" max="2267" width="26.140625" style="45" customWidth="1"/>
    <col min="2268" max="2268" width="18.42578125" style="45" customWidth="1"/>
    <col min="2269" max="2269" width="20.7109375" style="45" customWidth="1"/>
    <col min="2270" max="2506" width="12.42578125" style="45"/>
    <col min="2507" max="2507" width="12.42578125" style="45" customWidth="1"/>
    <col min="2508" max="2508" width="23.5703125" style="45" customWidth="1"/>
    <col min="2509" max="2509" width="49.5703125" style="45" customWidth="1"/>
    <col min="2510" max="2510" width="36.140625" style="45" customWidth="1"/>
    <col min="2511" max="2511" width="12.42578125" style="45"/>
    <col min="2512" max="2512" width="17" style="45" customWidth="1"/>
    <col min="2513" max="2515" width="3" style="45" customWidth="1"/>
    <col min="2516" max="2521" width="2.7109375" style="45" customWidth="1"/>
    <col min="2522" max="2522" width="23.140625" style="45" customWidth="1"/>
    <col min="2523" max="2523" width="26.140625" style="45" customWidth="1"/>
    <col min="2524" max="2524" width="18.42578125" style="45" customWidth="1"/>
    <col min="2525" max="2525" width="20.7109375" style="45" customWidth="1"/>
    <col min="2526" max="2762" width="12.42578125" style="45"/>
    <col min="2763" max="2763" width="12.42578125" style="45" customWidth="1"/>
    <col min="2764" max="2764" width="23.5703125" style="45" customWidth="1"/>
    <col min="2765" max="2765" width="49.5703125" style="45" customWidth="1"/>
    <col min="2766" max="2766" width="36.140625" style="45" customWidth="1"/>
    <col min="2767" max="2767" width="12.42578125" style="45"/>
    <col min="2768" max="2768" width="17" style="45" customWidth="1"/>
    <col min="2769" max="2771" width="3" style="45" customWidth="1"/>
    <col min="2772" max="2777" width="2.7109375" style="45" customWidth="1"/>
    <col min="2778" max="2778" width="23.140625" style="45" customWidth="1"/>
    <col min="2779" max="2779" width="26.140625" style="45" customWidth="1"/>
    <col min="2780" max="2780" width="18.42578125" style="45" customWidth="1"/>
    <col min="2781" max="2781" width="20.7109375" style="45" customWidth="1"/>
    <col min="2782" max="3018" width="12.42578125" style="45"/>
    <col min="3019" max="3019" width="12.42578125" style="45" customWidth="1"/>
    <col min="3020" max="3020" width="23.5703125" style="45" customWidth="1"/>
    <col min="3021" max="3021" width="49.5703125" style="45" customWidth="1"/>
    <col min="3022" max="3022" width="36.140625" style="45" customWidth="1"/>
    <col min="3023" max="3023" width="12.42578125" style="45"/>
    <col min="3024" max="3024" width="17" style="45" customWidth="1"/>
    <col min="3025" max="3027" width="3" style="45" customWidth="1"/>
    <col min="3028" max="3033" width="2.7109375" style="45" customWidth="1"/>
    <col min="3034" max="3034" width="23.140625" style="45" customWidth="1"/>
    <col min="3035" max="3035" width="26.140625" style="45" customWidth="1"/>
    <col min="3036" max="3036" width="18.42578125" style="45" customWidth="1"/>
    <col min="3037" max="3037" width="20.7109375" style="45" customWidth="1"/>
    <col min="3038" max="3274" width="12.42578125" style="45"/>
    <col min="3275" max="3275" width="12.42578125" style="45" customWidth="1"/>
    <col min="3276" max="3276" width="23.5703125" style="45" customWidth="1"/>
    <col min="3277" max="3277" width="49.5703125" style="45" customWidth="1"/>
    <col min="3278" max="3278" width="36.140625" style="45" customWidth="1"/>
    <col min="3279" max="3279" width="12.42578125" style="45"/>
    <col min="3280" max="3280" width="17" style="45" customWidth="1"/>
    <col min="3281" max="3283" width="3" style="45" customWidth="1"/>
    <col min="3284" max="3289" width="2.7109375" style="45" customWidth="1"/>
    <col min="3290" max="3290" width="23.140625" style="45" customWidth="1"/>
    <col min="3291" max="3291" width="26.140625" style="45" customWidth="1"/>
    <col min="3292" max="3292" width="18.42578125" style="45" customWidth="1"/>
    <col min="3293" max="3293" width="20.7109375" style="45" customWidth="1"/>
    <col min="3294" max="3530" width="12.42578125" style="45"/>
    <col min="3531" max="3531" width="12.42578125" style="45" customWidth="1"/>
    <col min="3532" max="3532" width="23.5703125" style="45" customWidth="1"/>
    <col min="3533" max="3533" width="49.5703125" style="45" customWidth="1"/>
    <col min="3534" max="3534" width="36.140625" style="45" customWidth="1"/>
    <col min="3535" max="3535" width="12.42578125" style="45"/>
    <col min="3536" max="3536" width="17" style="45" customWidth="1"/>
    <col min="3537" max="3539" width="3" style="45" customWidth="1"/>
    <col min="3540" max="3545" width="2.7109375" style="45" customWidth="1"/>
    <col min="3546" max="3546" width="23.140625" style="45" customWidth="1"/>
    <col min="3547" max="3547" width="26.140625" style="45" customWidth="1"/>
    <col min="3548" max="3548" width="18.42578125" style="45" customWidth="1"/>
    <col min="3549" max="3549" width="20.7109375" style="45" customWidth="1"/>
    <col min="3550" max="3786" width="12.42578125" style="45"/>
    <col min="3787" max="3787" width="12.42578125" style="45" customWidth="1"/>
    <col min="3788" max="3788" width="23.5703125" style="45" customWidth="1"/>
    <col min="3789" max="3789" width="49.5703125" style="45" customWidth="1"/>
    <col min="3790" max="3790" width="36.140625" style="45" customWidth="1"/>
    <col min="3791" max="3791" width="12.42578125" style="45"/>
    <col min="3792" max="3792" width="17" style="45" customWidth="1"/>
    <col min="3793" max="3795" width="3" style="45" customWidth="1"/>
    <col min="3796" max="3801" width="2.7109375" style="45" customWidth="1"/>
    <col min="3802" max="3802" width="23.140625" style="45" customWidth="1"/>
    <col min="3803" max="3803" width="26.140625" style="45" customWidth="1"/>
    <col min="3804" max="3804" width="18.42578125" style="45" customWidth="1"/>
    <col min="3805" max="3805" width="20.7109375" style="45" customWidth="1"/>
    <col min="3806" max="4042" width="12.42578125" style="45"/>
    <col min="4043" max="4043" width="12.42578125" style="45" customWidth="1"/>
    <col min="4044" max="4044" width="23.5703125" style="45" customWidth="1"/>
    <col min="4045" max="4045" width="49.5703125" style="45" customWidth="1"/>
    <col min="4046" max="4046" width="36.140625" style="45" customWidth="1"/>
    <col min="4047" max="4047" width="12.42578125" style="45"/>
    <col min="4048" max="4048" width="17" style="45" customWidth="1"/>
    <col min="4049" max="4051" width="3" style="45" customWidth="1"/>
    <col min="4052" max="4057" width="2.7109375" style="45" customWidth="1"/>
    <col min="4058" max="4058" width="23.140625" style="45" customWidth="1"/>
    <col min="4059" max="4059" width="26.140625" style="45" customWidth="1"/>
    <col min="4060" max="4060" width="18.42578125" style="45" customWidth="1"/>
    <col min="4061" max="4061" width="20.7109375" style="45" customWidth="1"/>
    <col min="4062" max="4298" width="12.42578125" style="45"/>
    <col min="4299" max="4299" width="12.42578125" style="45" customWidth="1"/>
    <col min="4300" max="4300" width="23.5703125" style="45" customWidth="1"/>
    <col min="4301" max="4301" width="49.5703125" style="45" customWidth="1"/>
    <col min="4302" max="4302" width="36.140625" style="45" customWidth="1"/>
    <col min="4303" max="4303" width="12.42578125" style="45"/>
    <col min="4304" max="4304" width="17" style="45" customWidth="1"/>
    <col min="4305" max="4307" width="3" style="45" customWidth="1"/>
    <col min="4308" max="4313" width="2.7109375" style="45" customWidth="1"/>
    <col min="4314" max="4314" width="23.140625" style="45" customWidth="1"/>
    <col min="4315" max="4315" width="26.140625" style="45" customWidth="1"/>
    <col min="4316" max="4316" width="18.42578125" style="45" customWidth="1"/>
    <col min="4317" max="4317" width="20.7109375" style="45" customWidth="1"/>
    <col min="4318" max="4554" width="12.42578125" style="45"/>
    <col min="4555" max="4555" width="12.42578125" style="45" customWidth="1"/>
    <col min="4556" max="4556" width="23.5703125" style="45" customWidth="1"/>
    <col min="4557" max="4557" width="49.5703125" style="45" customWidth="1"/>
    <col min="4558" max="4558" width="36.140625" style="45" customWidth="1"/>
    <col min="4559" max="4559" width="12.42578125" style="45"/>
    <col min="4560" max="4560" width="17" style="45" customWidth="1"/>
    <col min="4561" max="4563" width="3" style="45" customWidth="1"/>
    <col min="4564" max="4569" width="2.7109375" style="45" customWidth="1"/>
    <col min="4570" max="4570" width="23.140625" style="45" customWidth="1"/>
    <col min="4571" max="4571" width="26.140625" style="45" customWidth="1"/>
    <col min="4572" max="4572" width="18.42578125" style="45" customWidth="1"/>
    <col min="4573" max="4573" width="20.7109375" style="45" customWidth="1"/>
    <col min="4574" max="4810" width="12.42578125" style="45"/>
    <col min="4811" max="4811" width="12.42578125" style="45" customWidth="1"/>
    <col min="4812" max="4812" width="23.5703125" style="45" customWidth="1"/>
    <col min="4813" max="4813" width="49.5703125" style="45" customWidth="1"/>
    <col min="4814" max="4814" width="36.140625" style="45" customWidth="1"/>
    <col min="4815" max="4815" width="12.42578125" style="45"/>
    <col min="4816" max="4816" width="17" style="45" customWidth="1"/>
    <col min="4817" max="4819" width="3" style="45" customWidth="1"/>
    <col min="4820" max="4825" width="2.7109375" style="45" customWidth="1"/>
    <col min="4826" max="4826" width="23.140625" style="45" customWidth="1"/>
    <col min="4827" max="4827" width="26.140625" style="45" customWidth="1"/>
    <col min="4828" max="4828" width="18.42578125" style="45" customWidth="1"/>
    <col min="4829" max="4829" width="20.7109375" style="45" customWidth="1"/>
    <col min="4830" max="5066" width="12.42578125" style="45"/>
    <col min="5067" max="5067" width="12.42578125" style="45" customWidth="1"/>
    <col min="5068" max="5068" width="23.5703125" style="45" customWidth="1"/>
    <col min="5069" max="5069" width="49.5703125" style="45" customWidth="1"/>
    <col min="5070" max="5070" width="36.140625" style="45" customWidth="1"/>
    <col min="5071" max="5071" width="12.42578125" style="45"/>
    <col min="5072" max="5072" width="17" style="45" customWidth="1"/>
    <col min="5073" max="5075" width="3" style="45" customWidth="1"/>
    <col min="5076" max="5081" width="2.7109375" style="45" customWidth="1"/>
    <col min="5082" max="5082" width="23.140625" style="45" customWidth="1"/>
    <col min="5083" max="5083" width="26.140625" style="45" customWidth="1"/>
    <col min="5084" max="5084" width="18.42578125" style="45" customWidth="1"/>
    <col min="5085" max="5085" width="20.7109375" style="45" customWidth="1"/>
    <col min="5086" max="5322" width="12.42578125" style="45"/>
    <col min="5323" max="5323" width="12.42578125" style="45" customWidth="1"/>
    <col min="5324" max="5324" width="23.5703125" style="45" customWidth="1"/>
    <col min="5325" max="5325" width="49.5703125" style="45" customWidth="1"/>
    <col min="5326" max="5326" width="36.140625" style="45" customWidth="1"/>
    <col min="5327" max="5327" width="12.42578125" style="45"/>
    <col min="5328" max="5328" width="17" style="45" customWidth="1"/>
    <col min="5329" max="5331" width="3" style="45" customWidth="1"/>
    <col min="5332" max="5337" width="2.7109375" style="45" customWidth="1"/>
    <col min="5338" max="5338" width="23.140625" style="45" customWidth="1"/>
    <col min="5339" max="5339" width="26.140625" style="45" customWidth="1"/>
    <col min="5340" max="5340" width="18.42578125" style="45" customWidth="1"/>
    <col min="5341" max="5341" width="20.7109375" style="45" customWidth="1"/>
    <col min="5342" max="5578" width="12.42578125" style="45"/>
    <col min="5579" max="5579" width="12.42578125" style="45" customWidth="1"/>
    <col min="5580" max="5580" width="23.5703125" style="45" customWidth="1"/>
    <col min="5581" max="5581" width="49.5703125" style="45" customWidth="1"/>
    <col min="5582" max="5582" width="36.140625" style="45" customWidth="1"/>
    <col min="5583" max="5583" width="12.42578125" style="45"/>
    <col min="5584" max="5584" width="17" style="45" customWidth="1"/>
    <col min="5585" max="5587" width="3" style="45" customWidth="1"/>
    <col min="5588" max="5593" width="2.7109375" style="45" customWidth="1"/>
    <col min="5594" max="5594" width="23.140625" style="45" customWidth="1"/>
    <col min="5595" max="5595" width="26.140625" style="45" customWidth="1"/>
    <col min="5596" max="5596" width="18.42578125" style="45" customWidth="1"/>
    <col min="5597" max="5597" width="20.7109375" style="45" customWidth="1"/>
    <col min="5598" max="5834" width="12.42578125" style="45"/>
    <col min="5835" max="5835" width="12.42578125" style="45" customWidth="1"/>
    <col min="5836" max="5836" width="23.5703125" style="45" customWidth="1"/>
    <col min="5837" max="5837" width="49.5703125" style="45" customWidth="1"/>
    <col min="5838" max="5838" width="36.140625" style="45" customWidth="1"/>
    <col min="5839" max="5839" width="12.42578125" style="45"/>
    <col min="5840" max="5840" width="17" style="45" customWidth="1"/>
    <col min="5841" max="5843" width="3" style="45" customWidth="1"/>
    <col min="5844" max="5849" width="2.7109375" style="45" customWidth="1"/>
    <col min="5850" max="5850" width="23.140625" style="45" customWidth="1"/>
    <col min="5851" max="5851" width="26.140625" style="45" customWidth="1"/>
    <col min="5852" max="5852" width="18.42578125" style="45" customWidth="1"/>
    <col min="5853" max="5853" width="20.7109375" style="45" customWidth="1"/>
    <col min="5854" max="6090" width="12.42578125" style="45"/>
    <col min="6091" max="6091" width="12.42578125" style="45" customWidth="1"/>
    <col min="6092" max="6092" width="23.5703125" style="45" customWidth="1"/>
    <col min="6093" max="6093" width="49.5703125" style="45" customWidth="1"/>
    <col min="6094" max="6094" width="36.140625" style="45" customWidth="1"/>
    <col min="6095" max="6095" width="12.42578125" style="45"/>
    <col min="6096" max="6096" width="17" style="45" customWidth="1"/>
    <col min="6097" max="6099" width="3" style="45" customWidth="1"/>
    <col min="6100" max="6105" width="2.7109375" style="45" customWidth="1"/>
    <col min="6106" max="6106" width="23.140625" style="45" customWidth="1"/>
    <col min="6107" max="6107" width="26.140625" style="45" customWidth="1"/>
    <col min="6108" max="6108" width="18.42578125" style="45" customWidth="1"/>
    <col min="6109" max="6109" width="20.7109375" style="45" customWidth="1"/>
    <col min="6110" max="6346" width="12.42578125" style="45"/>
    <col min="6347" max="6347" width="12.42578125" style="45" customWidth="1"/>
    <col min="6348" max="6348" width="23.5703125" style="45" customWidth="1"/>
    <col min="6349" max="6349" width="49.5703125" style="45" customWidth="1"/>
    <col min="6350" max="6350" width="36.140625" style="45" customWidth="1"/>
    <col min="6351" max="6351" width="12.42578125" style="45"/>
    <col min="6352" max="6352" width="17" style="45" customWidth="1"/>
    <col min="6353" max="6355" width="3" style="45" customWidth="1"/>
    <col min="6356" max="6361" width="2.7109375" style="45" customWidth="1"/>
    <col min="6362" max="6362" width="23.140625" style="45" customWidth="1"/>
    <col min="6363" max="6363" width="26.140625" style="45" customWidth="1"/>
    <col min="6364" max="6364" width="18.42578125" style="45" customWidth="1"/>
    <col min="6365" max="6365" width="20.7109375" style="45" customWidth="1"/>
    <col min="6366" max="6602" width="12.42578125" style="45"/>
    <col min="6603" max="6603" width="12.42578125" style="45" customWidth="1"/>
    <col min="6604" max="6604" width="23.5703125" style="45" customWidth="1"/>
    <col min="6605" max="6605" width="49.5703125" style="45" customWidth="1"/>
    <col min="6606" max="6606" width="36.140625" style="45" customWidth="1"/>
    <col min="6607" max="6607" width="12.42578125" style="45"/>
    <col min="6608" max="6608" width="17" style="45" customWidth="1"/>
    <col min="6609" max="6611" width="3" style="45" customWidth="1"/>
    <col min="6612" max="6617" width="2.7109375" style="45" customWidth="1"/>
    <col min="6618" max="6618" width="23.140625" style="45" customWidth="1"/>
    <col min="6619" max="6619" width="26.140625" style="45" customWidth="1"/>
    <col min="6620" max="6620" width="18.42578125" style="45" customWidth="1"/>
    <col min="6621" max="6621" width="20.7109375" style="45" customWidth="1"/>
    <col min="6622" max="6858" width="12.42578125" style="45"/>
    <col min="6859" max="6859" width="12.42578125" style="45" customWidth="1"/>
    <col min="6860" max="6860" width="23.5703125" style="45" customWidth="1"/>
    <col min="6861" max="6861" width="49.5703125" style="45" customWidth="1"/>
    <col min="6862" max="6862" width="36.140625" style="45" customWidth="1"/>
    <col min="6863" max="6863" width="12.42578125" style="45"/>
    <col min="6864" max="6864" width="17" style="45" customWidth="1"/>
    <col min="6865" max="6867" width="3" style="45" customWidth="1"/>
    <col min="6868" max="6873" width="2.7109375" style="45" customWidth="1"/>
    <col min="6874" max="6874" width="23.140625" style="45" customWidth="1"/>
    <col min="6875" max="6875" width="26.140625" style="45" customWidth="1"/>
    <col min="6876" max="6876" width="18.42578125" style="45" customWidth="1"/>
    <col min="6877" max="6877" width="20.7109375" style="45" customWidth="1"/>
    <col min="6878" max="7114" width="12.42578125" style="45"/>
    <col min="7115" max="7115" width="12.42578125" style="45" customWidth="1"/>
    <col min="7116" max="7116" width="23.5703125" style="45" customWidth="1"/>
    <col min="7117" max="7117" width="49.5703125" style="45" customWidth="1"/>
    <col min="7118" max="7118" width="36.140625" style="45" customWidth="1"/>
    <col min="7119" max="7119" width="12.42578125" style="45"/>
    <col min="7120" max="7120" width="17" style="45" customWidth="1"/>
    <col min="7121" max="7123" width="3" style="45" customWidth="1"/>
    <col min="7124" max="7129" width="2.7109375" style="45" customWidth="1"/>
    <col min="7130" max="7130" width="23.140625" style="45" customWidth="1"/>
    <col min="7131" max="7131" width="26.140625" style="45" customWidth="1"/>
    <col min="7132" max="7132" width="18.42578125" style="45" customWidth="1"/>
    <col min="7133" max="7133" width="20.7109375" style="45" customWidth="1"/>
    <col min="7134" max="7370" width="12.42578125" style="45"/>
    <col min="7371" max="7371" width="12.42578125" style="45" customWidth="1"/>
    <col min="7372" max="7372" width="23.5703125" style="45" customWidth="1"/>
    <col min="7373" max="7373" width="49.5703125" style="45" customWidth="1"/>
    <col min="7374" max="7374" width="36.140625" style="45" customWidth="1"/>
    <col min="7375" max="7375" width="12.42578125" style="45"/>
    <col min="7376" max="7376" width="17" style="45" customWidth="1"/>
    <col min="7377" max="7379" width="3" style="45" customWidth="1"/>
    <col min="7380" max="7385" width="2.7109375" style="45" customWidth="1"/>
    <col min="7386" max="7386" width="23.140625" style="45" customWidth="1"/>
    <col min="7387" max="7387" width="26.140625" style="45" customWidth="1"/>
    <col min="7388" max="7388" width="18.42578125" style="45" customWidth="1"/>
    <col min="7389" max="7389" width="20.7109375" style="45" customWidth="1"/>
    <col min="7390" max="7626" width="12.42578125" style="45"/>
    <col min="7627" max="7627" width="12.42578125" style="45" customWidth="1"/>
    <col min="7628" max="7628" width="23.5703125" style="45" customWidth="1"/>
    <col min="7629" max="7629" width="49.5703125" style="45" customWidth="1"/>
    <col min="7630" max="7630" width="36.140625" style="45" customWidth="1"/>
    <col min="7631" max="7631" width="12.42578125" style="45"/>
    <col min="7632" max="7632" width="17" style="45" customWidth="1"/>
    <col min="7633" max="7635" width="3" style="45" customWidth="1"/>
    <col min="7636" max="7641" width="2.7109375" style="45" customWidth="1"/>
    <col min="7642" max="7642" width="23.140625" style="45" customWidth="1"/>
    <col min="7643" max="7643" width="26.140625" style="45" customWidth="1"/>
    <col min="7644" max="7644" width="18.42578125" style="45" customWidth="1"/>
    <col min="7645" max="7645" width="20.7109375" style="45" customWidth="1"/>
    <col min="7646" max="7882" width="12.42578125" style="45"/>
    <col min="7883" max="7883" width="12.42578125" style="45" customWidth="1"/>
    <col min="7884" max="7884" width="23.5703125" style="45" customWidth="1"/>
    <col min="7885" max="7885" width="49.5703125" style="45" customWidth="1"/>
    <col min="7886" max="7886" width="36.140625" style="45" customWidth="1"/>
    <col min="7887" max="7887" width="12.42578125" style="45"/>
    <col min="7888" max="7888" width="17" style="45" customWidth="1"/>
    <col min="7889" max="7891" width="3" style="45" customWidth="1"/>
    <col min="7892" max="7897" width="2.7109375" style="45" customWidth="1"/>
    <col min="7898" max="7898" width="23.140625" style="45" customWidth="1"/>
    <col min="7899" max="7899" width="26.140625" style="45" customWidth="1"/>
    <col min="7900" max="7900" width="18.42578125" style="45" customWidth="1"/>
    <col min="7901" max="7901" width="20.7109375" style="45" customWidth="1"/>
    <col min="7902" max="8138" width="12.42578125" style="45"/>
    <col min="8139" max="8139" width="12.42578125" style="45" customWidth="1"/>
    <col min="8140" max="8140" width="23.5703125" style="45" customWidth="1"/>
    <col min="8141" max="8141" width="49.5703125" style="45" customWidth="1"/>
    <col min="8142" max="8142" width="36.140625" style="45" customWidth="1"/>
    <col min="8143" max="8143" width="12.42578125" style="45"/>
    <col min="8144" max="8144" width="17" style="45" customWidth="1"/>
    <col min="8145" max="8147" width="3" style="45" customWidth="1"/>
    <col min="8148" max="8153" width="2.7109375" style="45" customWidth="1"/>
    <col min="8154" max="8154" width="23.140625" style="45" customWidth="1"/>
    <col min="8155" max="8155" width="26.140625" style="45" customWidth="1"/>
    <col min="8156" max="8156" width="18.42578125" style="45" customWidth="1"/>
    <col min="8157" max="8157" width="20.7109375" style="45" customWidth="1"/>
    <col min="8158" max="8394" width="12.42578125" style="45"/>
    <col min="8395" max="8395" width="12.42578125" style="45" customWidth="1"/>
    <col min="8396" max="8396" width="23.5703125" style="45" customWidth="1"/>
    <col min="8397" max="8397" width="49.5703125" style="45" customWidth="1"/>
    <col min="8398" max="8398" width="36.140625" style="45" customWidth="1"/>
    <col min="8399" max="8399" width="12.42578125" style="45"/>
    <col min="8400" max="8400" width="17" style="45" customWidth="1"/>
    <col min="8401" max="8403" width="3" style="45" customWidth="1"/>
    <col min="8404" max="8409" width="2.7109375" style="45" customWidth="1"/>
    <col min="8410" max="8410" width="23.140625" style="45" customWidth="1"/>
    <col min="8411" max="8411" width="26.140625" style="45" customWidth="1"/>
    <col min="8412" max="8412" width="18.42578125" style="45" customWidth="1"/>
    <col min="8413" max="8413" width="20.7109375" style="45" customWidth="1"/>
    <col min="8414" max="8650" width="12.42578125" style="45"/>
    <col min="8651" max="8651" width="12.42578125" style="45" customWidth="1"/>
    <col min="8652" max="8652" width="23.5703125" style="45" customWidth="1"/>
    <col min="8653" max="8653" width="49.5703125" style="45" customWidth="1"/>
    <col min="8654" max="8654" width="36.140625" style="45" customWidth="1"/>
    <col min="8655" max="8655" width="12.42578125" style="45"/>
    <col min="8656" max="8656" width="17" style="45" customWidth="1"/>
    <col min="8657" max="8659" width="3" style="45" customWidth="1"/>
    <col min="8660" max="8665" width="2.7109375" style="45" customWidth="1"/>
    <col min="8666" max="8666" width="23.140625" style="45" customWidth="1"/>
    <col min="8667" max="8667" width="26.140625" style="45" customWidth="1"/>
    <col min="8668" max="8668" width="18.42578125" style="45" customWidth="1"/>
    <col min="8669" max="8669" width="20.7109375" style="45" customWidth="1"/>
    <col min="8670" max="8906" width="12.42578125" style="45"/>
    <col min="8907" max="8907" width="12.42578125" style="45" customWidth="1"/>
    <col min="8908" max="8908" width="23.5703125" style="45" customWidth="1"/>
    <col min="8909" max="8909" width="49.5703125" style="45" customWidth="1"/>
    <col min="8910" max="8910" width="36.140625" style="45" customWidth="1"/>
    <col min="8911" max="8911" width="12.42578125" style="45"/>
    <col min="8912" max="8912" width="17" style="45" customWidth="1"/>
    <col min="8913" max="8915" width="3" style="45" customWidth="1"/>
    <col min="8916" max="8921" width="2.7109375" style="45" customWidth="1"/>
    <col min="8922" max="8922" width="23.140625" style="45" customWidth="1"/>
    <col min="8923" max="8923" width="26.140625" style="45" customWidth="1"/>
    <col min="8924" max="8924" width="18.42578125" style="45" customWidth="1"/>
    <col min="8925" max="8925" width="20.7109375" style="45" customWidth="1"/>
    <col min="8926" max="9162" width="12.42578125" style="45"/>
    <col min="9163" max="9163" width="12.42578125" style="45" customWidth="1"/>
    <col min="9164" max="9164" width="23.5703125" style="45" customWidth="1"/>
    <col min="9165" max="9165" width="49.5703125" style="45" customWidth="1"/>
    <col min="9166" max="9166" width="36.140625" style="45" customWidth="1"/>
    <col min="9167" max="9167" width="12.42578125" style="45"/>
    <col min="9168" max="9168" width="17" style="45" customWidth="1"/>
    <col min="9169" max="9171" width="3" style="45" customWidth="1"/>
    <col min="9172" max="9177" width="2.7109375" style="45" customWidth="1"/>
    <col min="9178" max="9178" width="23.140625" style="45" customWidth="1"/>
    <col min="9179" max="9179" width="26.140625" style="45" customWidth="1"/>
    <col min="9180" max="9180" width="18.42578125" style="45" customWidth="1"/>
    <col min="9181" max="9181" width="20.7109375" style="45" customWidth="1"/>
    <col min="9182" max="9418" width="12.42578125" style="45"/>
    <col min="9419" max="9419" width="12.42578125" style="45" customWidth="1"/>
    <col min="9420" max="9420" width="23.5703125" style="45" customWidth="1"/>
    <col min="9421" max="9421" width="49.5703125" style="45" customWidth="1"/>
    <col min="9422" max="9422" width="36.140625" style="45" customWidth="1"/>
    <col min="9423" max="9423" width="12.42578125" style="45"/>
    <col min="9424" max="9424" width="17" style="45" customWidth="1"/>
    <col min="9425" max="9427" width="3" style="45" customWidth="1"/>
    <col min="9428" max="9433" width="2.7109375" style="45" customWidth="1"/>
    <col min="9434" max="9434" width="23.140625" style="45" customWidth="1"/>
    <col min="9435" max="9435" width="26.140625" style="45" customWidth="1"/>
    <col min="9436" max="9436" width="18.42578125" style="45" customWidth="1"/>
    <col min="9437" max="9437" width="20.7109375" style="45" customWidth="1"/>
    <col min="9438" max="9674" width="12.42578125" style="45"/>
    <col min="9675" max="9675" width="12.42578125" style="45" customWidth="1"/>
    <col min="9676" max="9676" width="23.5703125" style="45" customWidth="1"/>
    <col min="9677" max="9677" width="49.5703125" style="45" customWidth="1"/>
    <col min="9678" max="9678" width="36.140625" style="45" customWidth="1"/>
    <col min="9679" max="9679" width="12.42578125" style="45"/>
    <col min="9680" max="9680" width="17" style="45" customWidth="1"/>
    <col min="9681" max="9683" width="3" style="45" customWidth="1"/>
    <col min="9684" max="9689" width="2.7109375" style="45" customWidth="1"/>
    <col min="9690" max="9690" width="23.140625" style="45" customWidth="1"/>
    <col min="9691" max="9691" width="26.140625" style="45" customWidth="1"/>
    <col min="9692" max="9692" width="18.42578125" style="45" customWidth="1"/>
    <col min="9693" max="9693" width="20.7109375" style="45" customWidth="1"/>
    <col min="9694" max="9930" width="12.42578125" style="45"/>
    <col min="9931" max="9931" width="12.42578125" style="45" customWidth="1"/>
    <col min="9932" max="9932" width="23.5703125" style="45" customWidth="1"/>
    <col min="9933" max="9933" width="49.5703125" style="45" customWidth="1"/>
    <col min="9934" max="9934" width="36.140625" style="45" customWidth="1"/>
    <col min="9935" max="9935" width="12.42578125" style="45"/>
    <col min="9936" max="9936" width="17" style="45" customWidth="1"/>
    <col min="9937" max="9939" width="3" style="45" customWidth="1"/>
    <col min="9940" max="9945" width="2.7109375" style="45" customWidth="1"/>
    <col min="9946" max="9946" width="23.140625" style="45" customWidth="1"/>
    <col min="9947" max="9947" width="26.140625" style="45" customWidth="1"/>
    <col min="9948" max="9948" width="18.42578125" style="45" customWidth="1"/>
    <col min="9949" max="9949" width="20.7109375" style="45" customWidth="1"/>
    <col min="9950" max="10186" width="12.42578125" style="45"/>
    <col min="10187" max="10187" width="12.42578125" style="45" customWidth="1"/>
    <col min="10188" max="10188" width="23.5703125" style="45" customWidth="1"/>
    <col min="10189" max="10189" width="49.5703125" style="45" customWidth="1"/>
    <col min="10190" max="10190" width="36.140625" style="45" customWidth="1"/>
    <col min="10191" max="10191" width="12.42578125" style="45"/>
    <col min="10192" max="10192" width="17" style="45" customWidth="1"/>
    <col min="10193" max="10195" width="3" style="45" customWidth="1"/>
    <col min="10196" max="10201" width="2.7109375" style="45" customWidth="1"/>
    <col min="10202" max="10202" width="23.140625" style="45" customWidth="1"/>
    <col min="10203" max="10203" width="26.140625" style="45" customWidth="1"/>
    <col min="10204" max="10204" width="18.42578125" style="45" customWidth="1"/>
    <col min="10205" max="10205" width="20.7109375" style="45" customWidth="1"/>
    <col min="10206" max="10442" width="12.42578125" style="45"/>
    <col min="10443" max="10443" width="12.42578125" style="45" customWidth="1"/>
    <col min="10444" max="10444" width="23.5703125" style="45" customWidth="1"/>
    <col min="10445" max="10445" width="49.5703125" style="45" customWidth="1"/>
    <col min="10446" max="10446" width="36.140625" style="45" customWidth="1"/>
    <col min="10447" max="10447" width="12.42578125" style="45"/>
    <col min="10448" max="10448" width="17" style="45" customWidth="1"/>
    <col min="10449" max="10451" width="3" style="45" customWidth="1"/>
    <col min="10452" max="10457" width="2.7109375" style="45" customWidth="1"/>
    <col min="10458" max="10458" width="23.140625" style="45" customWidth="1"/>
    <col min="10459" max="10459" width="26.140625" style="45" customWidth="1"/>
    <col min="10460" max="10460" width="18.42578125" style="45" customWidth="1"/>
    <col min="10461" max="10461" width="20.7109375" style="45" customWidth="1"/>
    <col min="10462" max="10698" width="12.42578125" style="45"/>
    <col min="10699" max="10699" width="12.42578125" style="45" customWidth="1"/>
    <col min="10700" max="10700" width="23.5703125" style="45" customWidth="1"/>
    <col min="10701" max="10701" width="49.5703125" style="45" customWidth="1"/>
    <col min="10702" max="10702" width="36.140625" style="45" customWidth="1"/>
    <col min="10703" max="10703" width="12.42578125" style="45"/>
    <col min="10704" max="10704" width="17" style="45" customWidth="1"/>
    <col min="10705" max="10707" width="3" style="45" customWidth="1"/>
    <col min="10708" max="10713" width="2.7109375" style="45" customWidth="1"/>
    <col min="10714" max="10714" width="23.140625" style="45" customWidth="1"/>
    <col min="10715" max="10715" width="26.140625" style="45" customWidth="1"/>
    <col min="10716" max="10716" width="18.42578125" style="45" customWidth="1"/>
    <col min="10717" max="10717" width="20.7109375" style="45" customWidth="1"/>
    <col min="10718" max="10954" width="12.42578125" style="45"/>
    <col min="10955" max="10955" width="12.42578125" style="45" customWidth="1"/>
    <col min="10956" max="10956" width="23.5703125" style="45" customWidth="1"/>
    <col min="10957" max="10957" width="49.5703125" style="45" customWidth="1"/>
    <col min="10958" max="10958" width="36.140625" style="45" customWidth="1"/>
    <col min="10959" max="10959" width="12.42578125" style="45"/>
    <col min="10960" max="10960" width="17" style="45" customWidth="1"/>
    <col min="10961" max="10963" width="3" style="45" customWidth="1"/>
    <col min="10964" max="10969" width="2.7109375" style="45" customWidth="1"/>
    <col min="10970" max="10970" width="23.140625" style="45" customWidth="1"/>
    <col min="10971" max="10971" width="26.140625" style="45" customWidth="1"/>
    <col min="10972" max="10972" width="18.42578125" style="45" customWidth="1"/>
    <col min="10973" max="10973" width="20.7109375" style="45" customWidth="1"/>
    <col min="10974" max="11210" width="12.42578125" style="45"/>
    <col min="11211" max="11211" width="12.42578125" style="45" customWidth="1"/>
    <col min="11212" max="11212" width="23.5703125" style="45" customWidth="1"/>
    <col min="11213" max="11213" width="49.5703125" style="45" customWidth="1"/>
    <col min="11214" max="11214" width="36.140625" style="45" customWidth="1"/>
    <col min="11215" max="11215" width="12.42578125" style="45"/>
    <col min="11216" max="11216" width="17" style="45" customWidth="1"/>
    <col min="11217" max="11219" width="3" style="45" customWidth="1"/>
    <col min="11220" max="11225" width="2.7109375" style="45" customWidth="1"/>
    <col min="11226" max="11226" width="23.140625" style="45" customWidth="1"/>
    <col min="11227" max="11227" width="26.140625" style="45" customWidth="1"/>
    <col min="11228" max="11228" width="18.42578125" style="45" customWidth="1"/>
    <col min="11229" max="11229" width="20.7109375" style="45" customWidth="1"/>
    <col min="11230" max="11466" width="12.42578125" style="45"/>
    <col min="11467" max="11467" width="12.42578125" style="45" customWidth="1"/>
    <col min="11468" max="11468" width="23.5703125" style="45" customWidth="1"/>
    <col min="11469" max="11469" width="49.5703125" style="45" customWidth="1"/>
    <col min="11470" max="11470" width="36.140625" style="45" customWidth="1"/>
    <col min="11471" max="11471" width="12.42578125" style="45"/>
    <col min="11472" max="11472" width="17" style="45" customWidth="1"/>
    <col min="11473" max="11475" width="3" style="45" customWidth="1"/>
    <col min="11476" max="11481" width="2.7109375" style="45" customWidth="1"/>
    <col min="11482" max="11482" width="23.140625" style="45" customWidth="1"/>
    <col min="11483" max="11483" width="26.140625" style="45" customWidth="1"/>
    <col min="11484" max="11484" width="18.42578125" style="45" customWidth="1"/>
    <col min="11485" max="11485" width="20.7109375" style="45" customWidth="1"/>
    <col min="11486" max="11722" width="12.42578125" style="45"/>
    <col min="11723" max="11723" width="12.42578125" style="45" customWidth="1"/>
    <col min="11724" max="11724" width="23.5703125" style="45" customWidth="1"/>
    <col min="11725" max="11725" width="49.5703125" style="45" customWidth="1"/>
    <col min="11726" max="11726" width="36.140625" style="45" customWidth="1"/>
    <col min="11727" max="11727" width="12.42578125" style="45"/>
    <col min="11728" max="11728" width="17" style="45" customWidth="1"/>
    <col min="11729" max="11731" width="3" style="45" customWidth="1"/>
    <col min="11732" max="11737" width="2.7109375" style="45" customWidth="1"/>
    <col min="11738" max="11738" width="23.140625" style="45" customWidth="1"/>
    <col min="11739" max="11739" width="26.140625" style="45" customWidth="1"/>
    <col min="11740" max="11740" width="18.42578125" style="45" customWidth="1"/>
    <col min="11741" max="11741" width="20.7109375" style="45" customWidth="1"/>
    <col min="11742" max="11978" width="12.42578125" style="45"/>
    <col min="11979" max="11979" width="12.42578125" style="45" customWidth="1"/>
    <col min="11980" max="11980" width="23.5703125" style="45" customWidth="1"/>
    <col min="11981" max="11981" width="49.5703125" style="45" customWidth="1"/>
    <col min="11982" max="11982" width="36.140625" style="45" customWidth="1"/>
    <col min="11983" max="11983" width="12.42578125" style="45"/>
    <col min="11984" max="11984" width="17" style="45" customWidth="1"/>
    <col min="11985" max="11987" width="3" style="45" customWidth="1"/>
    <col min="11988" max="11993" width="2.7109375" style="45" customWidth="1"/>
    <col min="11994" max="11994" width="23.140625" style="45" customWidth="1"/>
    <col min="11995" max="11995" width="26.140625" style="45" customWidth="1"/>
    <col min="11996" max="11996" width="18.42578125" style="45" customWidth="1"/>
    <col min="11997" max="11997" width="20.7109375" style="45" customWidth="1"/>
    <col min="11998" max="12234" width="12.42578125" style="45"/>
    <col min="12235" max="12235" width="12.42578125" style="45" customWidth="1"/>
    <col min="12236" max="12236" width="23.5703125" style="45" customWidth="1"/>
    <col min="12237" max="12237" width="49.5703125" style="45" customWidth="1"/>
    <col min="12238" max="12238" width="36.140625" style="45" customWidth="1"/>
    <col min="12239" max="12239" width="12.42578125" style="45"/>
    <col min="12240" max="12240" width="17" style="45" customWidth="1"/>
    <col min="12241" max="12243" width="3" style="45" customWidth="1"/>
    <col min="12244" max="12249" width="2.7109375" style="45" customWidth="1"/>
    <col min="12250" max="12250" width="23.140625" style="45" customWidth="1"/>
    <col min="12251" max="12251" width="26.140625" style="45" customWidth="1"/>
    <col min="12252" max="12252" width="18.42578125" style="45" customWidth="1"/>
    <col min="12253" max="12253" width="20.7109375" style="45" customWidth="1"/>
    <col min="12254" max="12490" width="12.42578125" style="45"/>
    <col min="12491" max="12491" width="12.42578125" style="45" customWidth="1"/>
    <col min="12492" max="12492" width="23.5703125" style="45" customWidth="1"/>
    <col min="12493" max="12493" width="49.5703125" style="45" customWidth="1"/>
    <col min="12494" max="12494" width="36.140625" style="45" customWidth="1"/>
    <col min="12495" max="12495" width="12.42578125" style="45"/>
    <col min="12496" max="12496" width="17" style="45" customWidth="1"/>
    <col min="12497" max="12499" width="3" style="45" customWidth="1"/>
    <col min="12500" max="12505" width="2.7109375" style="45" customWidth="1"/>
    <col min="12506" max="12506" width="23.140625" style="45" customWidth="1"/>
    <col min="12507" max="12507" width="26.140625" style="45" customWidth="1"/>
    <col min="12508" max="12508" width="18.42578125" style="45" customWidth="1"/>
    <col min="12509" max="12509" width="20.7109375" style="45" customWidth="1"/>
    <col min="12510" max="12746" width="12.42578125" style="45"/>
    <col min="12747" max="12747" width="12.42578125" style="45" customWidth="1"/>
    <col min="12748" max="12748" width="23.5703125" style="45" customWidth="1"/>
    <col min="12749" max="12749" width="49.5703125" style="45" customWidth="1"/>
    <col min="12750" max="12750" width="36.140625" style="45" customWidth="1"/>
    <col min="12751" max="12751" width="12.42578125" style="45"/>
    <col min="12752" max="12752" width="17" style="45" customWidth="1"/>
    <col min="12753" max="12755" width="3" style="45" customWidth="1"/>
    <col min="12756" max="12761" width="2.7109375" style="45" customWidth="1"/>
    <col min="12762" max="12762" width="23.140625" style="45" customWidth="1"/>
    <col min="12763" max="12763" width="26.140625" style="45" customWidth="1"/>
    <col min="12764" max="12764" width="18.42578125" style="45" customWidth="1"/>
    <col min="12765" max="12765" width="20.7109375" style="45" customWidth="1"/>
    <col min="12766" max="13002" width="12.42578125" style="45"/>
    <col min="13003" max="13003" width="12.42578125" style="45" customWidth="1"/>
    <col min="13004" max="13004" width="23.5703125" style="45" customWidth="1"/>
    <col min="13005" max="13005" width="49.5703125" style="45" customWidth="1"/>
    <col min="13006" max="13006" width="36.140625" style="45" customWidth="1"/>
    <col min="13007" max="13007" width="12.42578125" style="45"/>
    <col min="13008" max="13008" width="17" style="45" customWidth="1"/>
    <col min="13009" max="13011" width="3" style="45" customWidth="1"/>
    <col min="13012" max="13017" width="2.7109375" style="45" customWidth="1"/>
    <col min="13018" max="13018" width="23.140625" style="45" customWidth="1"/>
    <col min="13019" max="13019" width="26.140625" style="45" customWidth="1"/>
    <col min="13020" max="13020" width="18.42578125" style="45" customWidth="1"/>
    <col min="13021" max="13021" width="20.7109375" style="45" customWidth="1"/>
    <col min="13022" max="13258" width="12.42578125" style="45"/>
    <col min="13259" max="13259" width="12.42578125" style="45" customWidth="1"/>
    <col min="13260" max="13260" width="23.5703125" style="45" customWidth="1"/>
    <col min="13261" max="13261" width="49.5703125" style="45" customWidth="1"/>
    <col min="13262" max="13262" width="36.140625" style="45" customWidth="1"/>
    <col min="13263" max="13263" width="12.42578125" style="45"/>
    <col min="13264" max="13264" width="17" style="45" customWidth="1"/>
    <col min="13265" max="13267" width="3" style="45" customWidth="1"/>
    <col min="13268" max="13273" width="2.7109375" style="45" customWidth="1"/>
    <col min="13274" max="13274" width="23.140625" style="45" customWidth="1"/>
    <col min="13275" max="13275" width="26.140625" style="45" customWidth="1"/>
    <col min="13276" max="13276" width="18.42578125" style="45" customWidth="1"/>
    <col min="13277" max="13277" width="20.7109375" style="45" customWidth="1"/>
    <col min="13278" max="13514" width="12.42578125" style="45"/>
    <col min="13515" max="13515" width="12.42578125" style="45" customWidth="1"/>
    <col min="13516" max="13516" width="23.5703125" style="45" customWidth="1"/>
    <col min="13517" max="13517" width="49.5703125" style="45" customWidth="1"/>
    <col min="13518" max="13518" width="36.140625" style="45" customWidth="1"/>
    <col min="13519" max="13519" width="12.42578125" style="45"/>
    <col min="13520" max="13520" width="17" style="45" customWidth="1"/>
    <col min="13521" max="13523" width="3" style="45" customWidth="1"/>
    <col min="13524" max="13529" width="2.7109375" style="45" customWidth="1"/>
    <col min="13530" max="13530" width="23.140625" style="45" customWidth="1"/>
    <col min="13531" max="13531" width="26.140625" style="45" customWidth="1"/>
    <col min="13532" max="13532" width="18.42578125" style="45" customWidth="1"/>
    <col min="13533" max="13533" width="20.7109375" style="45" customWidth="1"/>
    <col min="13534" max="13770" width="12.42578125" style="45"/>
    <col min="13771" max="13771" width="12.42578125" style="45" customWidth="1"/>
    <col min="13772" max="13772" width="23.5703125" style="45" customWidth="1"/>
    <col min="13773" max="13773" width="49.5703125" style="45" customWidth="1"/>
    <col min="13774" max="13774" width="36.140625" style="45" customWidth="1"/>
    <col min="13775" max="13775" width="12.42578125" style="45"/>
    <col min="13776" max="13776" width="17" style="45" customWidth="1"/>
    <col min="13777" max="13779" width="3" style="45" customWidth="1"/>
    <col min="13780" max="13785" width="2.7109375" style="45" customWidth="1"/>
    <col min="13786" max="13786" width="23.140625" style="45" customWidth="1"/>
    <col min="13787" max="13787" width="26.140625" style="45" customWidth="1"/>
    <col min="13788" max="13788" width="18.42578125" style="45" customWidth="1"/>
    <col min="13789" max="13789" width="20.7109375" style="45" customWidth="1"/>
    <col min="13790" max="14026" width="12.42578125" style="45"/>
    <col min="14027" max="14027" width="12.42578125" style="45" customWidth="1"/>
    <col min="14028" max="14028" width="23.5703125" style="45" customWidth="1"/>
    <col min="14029" max="14029" width="49.5703125" style="45" customWidth="1"/>
    <col min="14030" max="14030" width="36.140625" style="45" customWidth="1"/>
    <col min="14031" max="14031" width="12.42578125" style="45"/>
    <col min="14032" max="14032" width="17" style="45" customWidth="1"/>
    <col min="14033" max="14035" width="3" style="45" customWidth="1"/>
    <col min="14036" max="14041" width="2.7109375" style="45" customWidth="1"/>
    <col min="14042" max="14042" width="23.140625" style="45" customWidth="1"/>
    <col min="14043" max="14043" width="26.140625" style="45" customWidth="1"/>
    <col min="14044" max="14044" width="18.42578125" style="45" customWidth="1"/>
    <col min="14045" max="14045" width="20.7109375" style="45" customWidth="1"/>
    <col min="14046" max="14282" width="12.42578125" style="45"/>
    <col min="14283" max="14283" width="12.42578125" style="45" customWidth="1"/>
    <col min="14284" max="14284" width="23.5703125" style="45" customWidth="1"/>
    <col min="14285" max="14285" width="49.5703125" style="45" customWidth="1"/>
    <col min="14286" max="14286" width="36.140625" style="45" customWidth="1"/>
    <col min="14287" max="14287" width="12.42578125" style="45"/>
    <col min="14288" max="14288" width="17" style="45" customWidth="1"/>
    <col min="14289" max="14291" width="3" style="45" customWidth="1"/>
    <col min="14292" max="14297" width="2.7109375" style="45" customWidth="1"/>
    <col min="14298" max="14298" width="23.140625" style="45" customWidth="1"/>
    <col min="14299" max="14299" width="26.140625" style="45" customWidth="1"/>
    <col min="14300" max="14300" width="18.42578125" style="45" customWidth="1"/>
    <col min="14301" max="14301" width="20.7109375" style="45" customWidth="1"/>
    <col min="14302" max="14538" width="12.42578125" style="45"/>
    <col min="14539" max="14539" width="12.42578125" style="45" customWidth="1"/>
    <col min="14540" max="14540" width="23.5703125" style="45" customWidth="1"/>
    <col min="14541" max="14541" width="49.5703125" style="45" customWidth="1"/>
    <col min="14542" max="14542" width="36.140625" style="45" customWidth="1"/>
    <col min="14543" max="14543" width="12.42578125" style="45"/>
    <col min="14544" max="14544" width="17" style="45" customWidth="1"/>
    <col min="14545" max="14547" width="3" style="45" customWidth="1"/>
    <col min="14548" max="14553" width="2.7109375" style="45" customWidth="1"/>
    <col min="14554" max="14554" width="23.140625" style="45" customWidth="1"/>
    <col min="14555" max="14555" width="26.140625" style="45" customWidth="1"/>
    <col min="14556" max="14556" width="18.42578125" style="45" customWidth="1"/>
    <col min="14557" max="14557" width="20.7109375" style="45" customWidth="1"/>
    <col min="14558" max="14794" width="12.42578125" style="45"/>
    <col min="14795" max="14795" width="12.42578125" style="45" customWidth="1"/>
    <col min="14796" max="14796" width="23.5703125" style="45" customWidth="1"/>
    <col min="14797" max="14797" width="49.5703125" style="45" customWidth="1"/>
    <col min="14798" max="14798" width="36.140625" style="45" customWidth="1"/>
    <col min="14799" max="14799" width="12.42578125" style="45"/>
    <col min="14800" max="14800" width="17" style="45" customWidth="1"/>
    <col min="14801" max="14803" width="3" style="45" customWidth="1"/>
    <col min="14804" max="14809" width="2.7109375" style="45" customWidth="1"/>
    <col min="14810" max="14810" width="23.140625" style="45" customWidth="1"/>
    <col min="14811" max="14811" width="26.140625" style="45" customWidth="1"/>
    <col min="14812" max="14812" width="18.42578125" style="45" customWidth="1"/>
    <col min="14813" max="14813" width="20.7109375" style="45" customWidth="1"/>
    <col min="14814" max="15050" width="12.42578125" style="45"/>
    <col min="15051" max="15051" width="12.42578125" style="45" customWidth="1"/>
    <col min="15052" max="15052" width="23.5703125" style="45" customWidth="1"/>
    <col min="15053" max="15053" width="49.5703125" style="45" customWidth="1"/>
    <col min="15054" max="15054" width="36.140625" style="45" customWidth="1"/>
    <col min="15055" max="15055" width="12.42578125" style="45"/>
    <col min="15056" max="15056" width="17" style="45" customWidth="1"/>
    <col min="15057" max="15059" width="3" style="45" customWidth="1"/>
    <col min="15060" max="15065" width="2.7109375" style="45" customWidth="1"/>
    <col min="15066" max="15066" width="23.140625" style="45" customWidth="1"/>
    <col min="15067" max="15067" width="26.140625" style="45" customWidth="1"/>
    <col min="15068" max="15068" width="18.42578125" style="45" customWidth="1"/>
    <col min="15069" max="15069" width="20.7109375" style="45" customWidth="1"/>
    <col min="15070" max="15306" width="12.42578125" style="45"/>
    <col min="15307" max="15307" width="12.42578125" style="45" customWidth="1"/>
    <col min="15308" max="15308" width="23.5703125" style="45" customWidth="1"/>
    <col min="15309" max="15309" width="49.5703125" style="45" customWidth="1"/>
    <col min="15310" max="15310" width="36.140625" style="45" customWidth="1"/>
    <col min="15311" max="15311" width="12.42578125" style="45"/>
    <col min="15312" max="15312" width="17" style="45" customWidth="1"/>
    <col min="15313" max="15315" width="3" style="45" customWidth="1"/>
    <col min="15316" max="15321" width="2.7109375" style="45" customWidth="1"/>
    <col min="15322" max="15322" width="23.140625" style="45" customWidth="1"/>
    <col min="15323" max="15323" width="26.140625" style="45" customWidth="1"/>
    <col min="15324" max="15324" width="18.42578125" style="45" customWidth="1"/>
    <col min="15325" max="15325" width="20.7109375" style="45" customWidth="1"/>
    <col min="15326" max="15562" width="12.42578125" style="45"/>
    <col min="15563" max="15563" width="12.42578125" style="45" customWidth="1"/>
    <col min="15564" max="15564" width="23.5703125" style="45" customWidth="1"/>
    <col min="15565" max="15565" width="49.5703125" style="45" customWidth="1"/>
    <col min="15566" max="15566" width="36.140625" style="45" customWidth="1"/>
    <col min="15567" max="15567" width="12.42578125" style="45"/>
    <col min="15568" max="15568" width="17" style="45" customWidth="1"/>
    <col min="15569" max="15571" width="3" style="45" customWidth="1"/>
    <col min="15572" max="15577" width="2.7109375" style="45" customWidth="1"/>
    <col min="15578" max="15578" width="23.140625" style="45" customWidth="1"/>
    <col min="15579" max="15579" width="26.140625" style="45" customWidth="1"/>
    <col min="15580" max="15580" width="18.42578125" style="45" customWidth="1"/>
    <col min="15581" max="15581" width="20.7109375" style="45" customWidth="1"/>
    <col min="15582" max="15818" width="12.42578125" style="45"/>
    <col min="15819" max="15819" width="12.42578125" style="45" customWidth="1"/>
    <col min="15820" max="15820" width="23.5703125" style="45" customWidth="1"/>
    <col min="15821" max="15821" width="49.5703125" style="45" customWidth="1"/>
    <col min="15822" max="15822" width="36.140625" style="45" customWidth="1"/>
    <col min="15823" max="15823" width="12.42578125" style="45"/>
    <col min="15824" max="15824" width="17" style="45" customWidth="1"/>
    <col min="15825" max="15827" width="3" style="45" customWidth="1"/>
    <col min="15828" max="15833" width="2.7109375" style="45" customWidth="1"/>
    <col min="15834" max="15834" width="23.140625" style="45" customWidth="1"/>
    <col min="15835" max="15835" width="26.140625" style="45" customWidth="1"/>
    <col min="15836" max="15836" width="18.42578125" style="45" customWidth="1"/>
    <col min="15837" max="15837" width="20.7109375" style="45" customWidth="1"/>
    <col min="15838" max="16074" width="12.42578125" style="45"/>
    <col min="16075" max="16075" width="12.42578125" style="45" customWidth="1"/>
    <col min="16076" max="16076" width="23.5703125" style="45" customWidth="1"/>
    <col min="16077" max="16077" width="49.5703125" style="45" customWidth="1"/>
    <col min="16078" max="16078" width="36.140625" style="45" customWidth="1"/>
    <col min="16079" max="16079" width="12.42578125" style="45"/>
    <col min="16080" max="16080" width="17" style="45" customWidth="1"/>
    <col min="16081" max="16083" width="3" style="45" customWidth="1"/>
    <col min="16084" max="16089" width="2.7109375" style="45" customWidth="1"/>
    <col min="16090" max="16090" width="23.140625" style="45" customWidth="1"/>
    <col min="16091" max="16091" width="26.140625" style="45" customWidth="1"/>
    <col min="16092" max="16092" width="18.42578125" style="45" customWidth="1"/>
    <col min="16093" max="16093" width="20.7109375" style="45" customWidth="1"/>
    <col min="16094" max="16384" width="12.42578125" style="45"/>
  </cols>
  <sheetData>
    <row r="1" spans="1:17" s="48" customFormat="1" ht="21" customHeight="1" x14ac:dyDescent="0.25">
      <c r="A1" s="262" t="s">
        <v>37</v>
      </c>
      <c r="B1" s="262"/>
      <c r="C1" s="46"/>
      <c r="D1" s="46"/>
      <c r="E1" s="46"/>
      <c r="F1" s="46"/>
      <c r="G1" s="46"/>
      <c r="H1" s="46"/>
      <c r="I1" s="46"/>
      <c r="J1" s="46"/>
      <c r="K1" s="46"/>
      <c r="L1" s="47"/>
      <c r="M1" s="47"/>
    </row>
    <row r="2" spans="1:17" s="48" customFormat="1" ht="21" customHeight="1" x14ac:dyDescent="0.25">
      <c r="A2" s="206" t="s">
        <v>71</v>
      </c>
      <c r="B2" s="207"/>
      <c r="C2" s="46"/>
      <c r="D2" s="46"/>
      <c r="E2" s="46"/>
      <c r="F2" s="46"/>
      <c r="G2" s="46"/>
      <c r="H2" s="46"/>
      <c r="I2" s="46"/>
      <c r="J2" s="46"/>
      <c r="K2" s="46"/>
      <c r="L2" s="47"/>
      <c r="M2" s="47"/>
    </row>
    <row r="3" spans="1:17" s="48" customFormat="1" ht="19.5" x14ac:dyDescent="0.25">
      <c r="A3" s="46"/>
      <c r="B3" s="46"/>
      <c r="C3" s="46"/>
      <c r="D3" s="46"/>
      <c r="E3" s="46"/>
      <c r="F3" s="46"/>
      <c r="G3" s="46"/>
      <c r="H3" s="46"/>
      <c r="I3" s="46"/>
      <c r="J3" s="46"/>
      <c r="K3" s="46"/>
      <c r="L3" s="47"/>
      <c r="M3" s="47"/>
    </row>
    <row r="4" spans="1:17" s="48" customFormat="1" ht="19.5" x14ac:dyDescent="0.25">
      <c r="A4" s="46"/>
      <c r="B4" s="46"/>
      <c r="C4" s="46"/>
      <c r="D4" s="46"/>
      <c r="E4" s="46"/>
      <c r="F4" s="46"/>
      <c r="G4" s="46"/>
      <c r="H4" s="46"/>
      <c r="I4" s="46"/>
      <c r="J4" s="46"/>
      <c r="K4" s="46"/>
      <c r="L4" s="47"/>
      <c r="M4" s="47"/>
    </row>
    <row r="5" spans="1:17" ht="30" customHeight="1" x14ac:dyDescent="0.25">
      <c r="A5" s="249" t="s">
        <v>0</v>
      </c>
      <c r="B5" s="249" t="s">
        <v>1</v>
      </c>
      <c r="C5" s="249" t="s">
        <v>2</v>
      </c>
      <c r="D5" s="260" t="s">
        <v>3</v>
      </c>
      <c r="E5" s="258" t="s">
        <v>6</v>
      </c>
      <c r="F5" s="49"/>
      <c r="G5" s="50"/>
      <c r="H5" s="50"/>
      <c r="I5" s="51"/>
      <c r="J5" s="254" t="s">
        <v>4</v>
      </c>
      <c r="K5" s="256" t="s">
        <v>5</v>
      </c>
      <c r="L5" s="52"/>
      <c r="M5" s="53"/>
    </row>
    <row r="6" spans="1:17" ht="23.25" x14ac:dyDescent="0.25">
      <c r="A6" s="250"/>
      <c r="B6" s="250"/>
      <c r="C6" s="250"/>
      <c r="D6" s="261"/>
      <c r="E6" s="259"/>
      <c r="F6" s="54" t="s">
        <v>7</v>
      </c>
      <c r="G6" s="54" t="s">
        <v>8</v>
      </c>
      <c r="H6" s="54" t="s">
        <v>9</v>
      </c>
      <c r="I6" s="54" t="s">
        <v>10</v>
      </c>
      <c r="J6" s="255"/>
      <c r="K6" s="257"/>
      <c r="L6"/>
      <c r="M6"/>
    </row>
    <row r="7" spans="1:17" ht="137.25" customHeight="1" x14ac:dyDescent="0.25">
      <c r="A7" s="102" t="s">
        <v>72</v>
      </c>
      <c r="B7" s="103" t="s">
        <v>73</v>
      </c>
      <c r="C7" s="29" t="s">
        <v>201</v>
      </c>
      <c r="D7" s="29" t="s">
        <v>74</v>
      </c>
      <c r="E7" s="104">
        <v>70000</v>
      </c>
      <c r="F7" s="105"/>
      <c r="G7" s="91"/>
      <c r="H7" s="105"/>
      <c r="I7" s="91"/>
      <c r="J7" s="93"/>
      <c r="K7" s="14" t="s">
        <v>75</v>
      </c>
      <c r="L7" s="61"/>
      <c r="M7" s="61"/>
    </row>
    <row r="8" spans="1:17" ht="141.75" customHeight="1" x14ac:dyDescent="0.25">
      <c r="A8" s="9" t="s">
        <v>76</v>
      </c>
      <c r="B8" s="66" t="s">
        <v>77</v>
      </c>
      <c r="C8" s="29" t="s">
        <v>78</v>
      </c>
      <c r="D8" s="29" t="s">
        <v>74</v>
      </c>
      <c r="E8" s="106">
        <v>43000</v>
      </c>
      <c r="F8" s="95"/>
      <c r="G8" s="95"/>
      <c r="H8" s="95"/>
      <c r="I8" s="95"/>
      <c r="J8" s="107"/>
      <c r="K8" s="108" t="s">
        <v>79</v>
      </c>
      <c r="L8" s="48"/>
      <c r="M8" s="48"/>
      <c r="N8" s="64"/>
      <c r="O8" s="65"/>
    </row>
    <row r="9" spans="1:17" ht="137.25" customHeight="1" x14ac:dyDescent="0.25">
      <c r="A9" s="9" t="s">
        <v>80</v>
      </c>
      <c r="B9" s="66" t="s">
        <v>81</v>
      </c>
      <c r="C9" s="29" t="s">
        <v>82</v>
      </c>
      <c r="D9" s="29" t="s">
        <v>83</v>
      </c>
      <c r="E9" s="106">
        <v>43000</v>
      </c>
      <c r="F9" s="95"/>
      <c r="G9" s="95"/>
      <c r="H9" s="95"/>
      <c r="I9" s="95"/>
      <c r="J9" s="107"/>
      <c r="K9" s="108" t="s">
        <v>79</v>
      </c>
      <c r="L9" s="70"/>
      <c r="M9" s="70"/>
      <c r="N9" s="71"/>
      <c r="O9" s="71"/>
      <c r="P9" s="72"/>
      <c r="Q9" s="71"/>
    </row>
    <row r="10" spans="1:17" ht="18.75" x14ac:dyDescent="0.3">
      <c r="A10" s="109" t="s">
        <v>84</v>
      </c>
      <c r="B10" s="110"/>
      <c r="C10" s="110"/>
      <c r="D10" s="110"/>
      <c r="E10" s="111">
        <f>SUM(E7:E9)</f>
        <v>156000</v>
      </c>
      <c r="F10" s="110"/>
      <c r="G10" s="110"/>
      <c r="H10" s="110"/>
      <c r="I10" s="110"/>
      <c r="J10" s="110"/>
      <c r="K10" s="112"/>
    </row>
    <row r="11" spans="1:17" x14ac:dyDescent="0.25">
      <c r="E11" s="87"/>
      <c r="F11" s="87"/>
    </row>
    <row r="14" spans="1:17" x14ac:dyDescent="0.25">
      <c r="A14" s="45"/>
      <c r="B14" s="45"/>
      <c r="C14" s="45"/>
    </row>
    <row r="15" spans="1:17" x14ac:dyDescent="0.25">
      <c r="A15" s="45"/>
      <c r="B15" s="45"/>
      <c r="C15" s="45"/>
    </row>
  </sheetData>
  <mergeCells count="8">
    <mergeCell ref="A1:B1"/>
    <mergeCell ref="K5:K6"/>
    <mergeCell ref="J5:J6"/>
    <mergeCell ref="E5:E6"/>
    <mergeCell ref="D5:D6"/>
    <mergeCell ref="C5:C6"/>
    <mergeCell ref="B5:B6"/>
    <mergeCell ref="A5:A6"/>
  </mergeCells>
  <pageMargins left="0.7" right="0.7" top="0.75" bottom="0.75" header="0.3" footer="0.3"/>
  <pageSetup scale="83" orientation="landscape"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95" zoomScaleNormal="100" zoomScaleSheetLayoutView="95" workbookViewId="0">
      <selection activeCell="B10" sqref="B10"/>
    </sheetView>
  </sheetViews>
  <sheetFormatPr defaultRowHeight="15" x14ac:dyDescent="0.25"/>
  <cols>
    <col min="1" max="1" width="13.42578125" customWidth="1"/>
    <col min="2" max="2" width="32.7109375" customWidth="1"/>
    <col min="3" max="3" width="31.140625" customWidth="1"/>
    <col min="4" max="4" width="8.42578125" customWidth="1"/>
    <col min="5" max="5" width="9.140625" customWidth="1"/>
    <col min="6" max="9" width="3.140625" customWidth="1"/>
    <col min="10" max="10" width="17.85546875" customWidth="1"/>
    <col min="11" max="11" width="14.42578125" customWidth="1"/>
  </cols>
  <sheetData>
    <row r="1" spans="1:11" x14ac:dyDescent="0.25">
      <c r="A1" s="183" t="s">
        <v>37</v>
      </c>
    </row>
    <row r="2" spans="1:11" x14ac:dyDescent="0.25">
      <c r="A2" s="2" t="s">
        <v>169</v>
      </c>
    </row>
    <row r="4" spans="1:11" ht="19.5" thickBot="1" x14ac:dyDescent="0.35">
      <c r="A4" s="184"/>
      <c r="B4" s="185"/>
      <c r="C4" s="186"/>
      <c r="D4" s="186"/>
      <c r="E4" s="187"/>
      <c r="F4" s="188"/>
      <c r="G4" s="188"/>
      <c r="H4" s="188"/>
      <c r="I4" s="188"/>
      <c r="J4" s="188"/>
      <c r="K4" s="189"/>
    </row>
    <row r="5" spans="1:11" ht="15.75" thickBot="1" x14ac:dyDescent="0.3">
      <c r="A5" s="276" t="s">
        <v>0</v>
      </c>
      <c r="B5" s="278" t="s">
        <v>161</v>
      </c>
      <c r="C5" s="278" t="s">
        <v>2</v>
      </c>
      <c r="D5" s="279" t="s">
        <v>3</v>
      </c>
      <c r="E5" s="278" t="s">
        <v>6</v>
      </c>
      <c r="F5" s="266"/>
      <c r="G5" s="280"/>
      <c r="H5" s="265"/>
      <c r="I5" s="266"/>
      <c r="J5" s="267" t="s">
        <v>4</v>
      </c>
      <c r="K5" s="269" t="s">
        <v>5</v>
      </c>
    </row>
    <row r="6" spans="1:11" ht="23.25" thickBot="1" x14ac:dyDescent="0.3">
      <c r="A6" s="277"/>
      <c r="B6" s="278"/>
      <c r="C6" s="278"/>
      <c r="D6" s="279"/>
      <c r="E6" s="278"/>
      <c r="F6" s="190" t="s">
        <v>7</v>
      </c>
      <c r="G6" s="191" t="s">
        <v>8</v>
      </c>
      <c r="H6" s="192" t="s">
        <v>9</v>
      </c>
      <c r="I6" s="193" t="s">
        <v>10</v>
      </c>
      <c r="J6" s="268"/>
      <c r="K6" s="270"/>
    </row>
    <row r="7" spans="1:11" x14ac:dyDescent="0.25">
      <c r="A7" s="271"/>
      <c r="B7" s="271"/>
      <c r="C7" s="271"/>
      <c r="D7" s="271"/>
      <c r="E7" s="271"/>
      <c r="F7" s="272"/>
      <c r="G7" s="272"/>
      <c r="H7" s="272"/>
      <c r="I7" s="272"/>
      <c r="J7" s="271"/>
      <c r="K7" s="273"/>
    </row>
    <row r="8" spans="1:11" x14ac:dyDescent="0.25">
      <c r="A8" s="274"/>
      <c r="B8" s="274"/>
      <c r="C8" s="274"/>
      <c r="D8" s="274"/>
      <c r="E8" s="274"/>
      <c r="F8" s="274"/>
      <c r="G8" s="274"/>
      <c r="H8" s="274"/>
      <c r="I8" s="274"/>
      <c r="J8" s="274"/>
      <c r="K8" s="275"/>
    </row>
    <row r="9" spans="1:11" ht="110.25" customHeight="1" x14ac:dyDescent="0.25">
      <c r="A9" s="194" t="s">
        <v>202</v>
      </c>
      <c r="B9" s="16" t="s">
        <v>176</v>
      </c>
      <c r="C9" s="209" t="s">
        <v>162</v>
      </c>
      <c r="D9" s="195" t="s">
        <v>163</v>
      </c>
      <c r="E9" s="196">
        <f>5462.77+3096</f>
        <v>8558.77</v>
      </c>
      <c r="F9" s="197"/>
      <c r="G9" s="197"/>
      <c r="H9" s="198"/>
      <c r="I9" s="199"/>
      <c r="J9" s="21" t="s">
        <v>164</v>
      </c>
      <c r="K9" s="210" t="s">
        <v>66</v>
      </c>
    </row>
    <row r="10" spans="1:11" ht="129.75" customHeight="1" x14ac:dyDescent="0.25">
      <c r="A10" s="194" t="s">
        <v>165</v>
      </c>
      <c r="B10" s="16" t="s">
        <v>203</v>
      </c>
      <c r="C10" s="209" t="s">
        <v>166</v>
      </c>
      <c r="D10" s="195" t="s">
        <v>163</v>
      </c>
      <c r="E10" s="196">
        <f>5462.77+3096</f>
        <v>8558.77</v>
      </c>
      <c r="F10" s="200"/>
      <c r="G10" s="197"/>
      <c r="H10" s="197"/>
      <c r="I10" s="201"/>
      <c r="J10" s="97" t="s">
        <v>167</v>
      </c>
      <c r="K10" s="210" t="s">
        <v>66</v>
      </c>
    </row>
    <row r="11" spans="1:11" x14ac:dyDescent="0.25">
      <c r="A11" s="263" t="s">
        <v>168</v>
      </c>
      <c r="B11" s="263"/>
      <c r="C11" s="264"/>
      <c r="D11" s="202"/>
      <c r="E11" s="203">
        <f>SUM(E9:E10)</f>
        <v>17117.54</v>
      </c>
      <c r="F11" s="204"/>
      <c r="G11" s="204"/>
      <c r="H11" s="204"/>
      <c r="I11" s="204"/>
      <c r="J11" s="204"/>
      <c r="K11" s="205"/>
    </row>
  </sheetData>
  <mergeCells count="12">
    <mergeCell ref="A11:C11"/>
    <mergeCell ref="H5:I5"/>
    <mergeCell ref="J5:J6"/>
    <mergeCell ref="K5:K6"/>
    <mergeCell ref="A7:K7"/>
    <mergeCell ref="A8:K8"/>
    <mergeCell ref="A5:A6"/>
    <mergeCell ref="B5:B6"/>
    <mergeCell ref="C5:C6"/>
    <mergeCell ref="D5:D6"/>
    <mergeCell ref="E5:E6"/>
    <mergeCell ref="F5:G5"/>
  </mergeCells>
  <pageMargins left="0.7" right="0.7"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4"/>
  <sheetViews>
    <sheetView tabSelected="1" workbookViewId="0">
      <selection activeCell="B16" sqref="B16"/>
    </sheetView>
  </sheetViews>
  <sheetFormatPr defaultRowHeight="15" x14ac:dyDescent="0.25"/>
  <cols>
    <col min="1" max="1" width="29.85546875" customWidth="1"/>
    <col min="2" max="2" width="41.7109375" customWidth="1"/>
    <col min="3" max="3" width="18.42578125" customWidth="1"/>
    <col min="4" max="4" width="14.28515625" customWidth="1"/>
    <col min="5" max="5" width="13.85546875" customWidth="1"/>
    <col min="6" max="17" width="0" hidden="1" customWidth="1"/>
    <col min="18" max="22" width="4.42578125" customWidth="1"/>
    <col min="23" max="26" width="4.42578125" hidden="1" customWidth="1"/>
    <col min="27" max="27" width="12.28515625" customWidth="1"/>
    <col min="28" max="28" width="14.5703125" customWidth="1"/>
  </cols>
  <sheetData>
    <row r="1" spans="1:28" x14ac:dyDescent="0.25">
      <c r="A1" s="183" t="s">
        <v>37</v>
      </c>
      <c r="B1" s="2"/>
    </row>
    <row r="2" spans="1:28" x14ac:dyDescent="0.25">
      <c r="A2" s="2" t="s">
        <v>160</v>
      </c>
      <c r="B2" s="2"/>
      <c r="C2" s="4"/>
      <c r="D2" s="4" t="s">
        <v>143</v>
      </c>
      <c r="E2" s="4">
        <f>7*25</f>
        <v>175</v>
      </c>
      <c r="F2" s="4"/>
      <c r="G2" s="4"/>
      <c r="H2" s="4"/>
      <c r="I2" s="4"/>
      <c r="J2" s="4"/>
      <c r="K2" s="4"/>
      <c r="L2" s="4"/>
      <c r="M2" s="4"/>
      <c r="N2" s="4"/>
      <c r="O2" s="4"/>
      <c r="P2" s="4"/>
      <c r="Q2" s="4"/>
      <c r="R2" s="4"/>
      <c r="S2" s="4"/>
      <c r="T2" s="4"/>
      <c r="U2" s="4"/>
      <c r="V2" s="4"/>
      <c r="W2" s="4"/>
      <c r="X2" s="4"/>
      <c r="Y2" s="4"/>
      <c r="Z2" s="4"/>
      <c r="AA2" s="4"/>
      <c r="AB2" s="4"/>
    </row>
    <row r="3" spans="1:28" x14ac:dyDescent="0.25">
      <c r="A3" s="4"/>
      <c r="B3" s="4"/>
      <c r="C3" s="4"/>
      <c r="D3" s="4"/>
      <c r="E3" s="4"/>
      <c r="F3" s="4"/>
      <c r="G3" s="4"/>
      <c r="H3" s="4"/>
      <c r="I3" s="4"/>
      <c r="J3" s="4"/>
      <c r="K3" s="4"/>
      <c r="L3" s="4"/>
      <c r="M3" s="4"/>
      <c r="N3" s="4"/>
      <c r="O3" s="4"/>
      <c r="P3" s="4"/>
      <c r="Q3" s="4"/>
      <c r="R3" s="4"/>
      <c r="S3" s="4"/>
      <c r="T3" s="4"/>
      <c r="U3" s="4"/>
      <c r="V3" s="4"/>
      <c r="W3" s="4"/>
      <c r="X3" s="4"/>
      <c r="Y3" s="4"/>
      <c r="Z3" s="4"/>
      <c r="AA3" s="4"/>
      <c r="AB3" s="4"/>
    </row>
    <row r="4" spans="1:28" x14ac:dyDescent="0.25">
      <c r="A4" s="300" t="s">
        <v>85</v>
      </c>
      <c r="B4" s="300" t="s">
        <v>1</v>
      </c>
      <c r="C4" s="300" t="s">
        <v>2</v>
      </c>
      <c r="D4" s="306" t="s">
        <v>3</v>
      </c>
      <c r="E4" s="221"/>
      <c r="F4" s="297" t="s">
        <v>86</v>
      </c>
      <c r="G4" s="297"/>
      <c r="H4" s="297"/>
      <c r="I4" s="297" t="s">
        <v>87</v>
      </c>
      <c r="J4" s="297"/>
      <c r="K4" s="297"/>
      <c r="L4" s="297" t="s">
        <v>88</v>
      </c>
      <c r="M4" s="297"/>
      <c r="N4" s="297"/>
      <c r="O4" s="297" t="s">
        <v>89</v>
      </c>
      <c r="P4" s="297"/>
      <c r="Q4" s="297"/>
      <c r="R4" s="297" t="s">
        <v>90</v>
      </c>
      <c r="S4" s="297"/>
      <c r="T4" s="297"/>
      <c r="U4" s="297" t="s">
        <v>91</v>
      </c>
      <c r="V4" s="297"/>
      <c r="W4" s="297"/>
      <c r="X4" s="297" t="s">
        <v>92</v>
      </c>
      <c r="Y4" s="297"/>
      <c r="Z4" s="297"/>
      <c r="AA4" s="298" t="s">
        <v>4</v>
      </c>
      <c r="AB4" s="283" t="s">
        <v>5</v>
      </c>
    </row>
    <row r="5" spans="1:28" ht="23.25" x14ac:dyDescent="0.25">
      <c r="A5" s="244"/>
      <c r="B5" s="244"/>
      <c r="C5" s="244"/>
      <c r="D5" s="242"/>
      <c r="E5" s="218"/>
      <c r="F5" s="113" t="s">
        <v>93</v>
      </c>
      <c r="G5" s="113" t="s">
        <v>7</v>
      </c>
      <c r="H5" s="113" t="s">
        <v>8</v>
      </c>
      <c r="I5" s="113" t="s">
        <v>9</v>
      </c>
      <c r="J5" s="113" t="s">
        <v>10</v>
      </c>
      <c r="K5" s="113" t="s">
        <v>94</v>
      </c>
      <c r="L5" s="113" t="s">
        <v>95</v>
      </c>
      <c r="M5" s="113" t="s">
        <v>96</v>
      </c>
      <c r="N5" s="113" t="s">
        <v>97</v>
      </c>
      <c r="O5" s="113" t="s">
        <v>98</v>
      </c>
      <c r="P5" s="113" t="s">
        <v>99</v>
      </c>
      <c r="Q5" s="113" t="s">
        <v>100</v>
      </c>
      <c r="R5" s="113" t="s">
        <v>93</v>
      </c>
      <c r="S5" s="113" t="s">
        <v>7</v>
      </c>
      <c r="T5" s="113" t="s">
        <v>8</v>
      </c>
      <c r="U5" s="113" t="s">
        <v>9</v>
      </c>
      <c r="V5" s="113" t="s">
        <v>10</v>
      </c>
      <c r="W5" s="113" t="s">
        <v>94</v>
      </c>
      <c r="X5" s="113" t="s">
        <v>95</v>
      </c>
      <c r="Y5" s="113" t="s">
        <v>96</v>
      </c>
      <c r="Z5" s="113" t="s">
        <v>97</v>
      </c>
      <c r="AA5" s="299"/>
      <c r="AB5" s="284"/>
    </row>
    <row r="6" spans="1:28" ht="24" customHeight="1" x14ac:dyDescent="0.25">
      <c r="A6" s="285" t="s">
        <v>177</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7"/>
    </row>
    <row r="7" spans="1:28" ht="41.25" customHeight="1" x14ac:dyDescent="0.25">
      <c r="A7" s="217" t="s">
        <v>101</v>
      </c>
      <c r="B7" s="222" t="s">
        <v>102</v>
      </c>
      <c r="C7" s="223" t="s">
        <v>103</v>
      </c>
      <c r="D7" s="102" t="s">
        <v>104</v>
      </c>
      <c r="E7" s="157">
        <v>0</v>
      </c>
      <c r="F7" s="158"/>
      <c r="G7" s="158"/>
      <c r="H7" s="158"/>
      <c r="I7" s="158"/>
      <c r="J7" s="158"/>
      <c r="K7" s="158"/>
      <c r="L7" s="158"/>
      <c r="M7" s="93"/>
      <c r="N7" s="93"/>
      <c r="O7" s="160"/>
      <c r="P7" s="160"/>
      <c r="Q7" s="160"/>
      <c r="R7" s="160"/>
      <c r="S7" s="161"/>
      <c r="T7" s="160"/>
      <c r="U7" s="160"/>
      <c r="V7" s="160"/>
      <c r="W7" s="160"/>
      <c r="X7" s="160"/>
      <c r="Y7" s="160"/>
      <c r="Z7" s="160"/>
      <c r="AA7" s="224" t="s">
        <v>181</v>
      </c>
      <c r="AB7" s="170" t="s">
        <v>66</v>
      </c>
    </row>
    <row r="8" spans="1:28" ht="25.5" x14ac:dyDescent="0.25">
      <c r="A8" s="123"/>
      <c r="B8" s="225" t="s">
        <v>106</v>
      </c>
      <c r="C8" s="226" t="s">
        <v>182</v>
      </c>
      <c r="D8" s="9" t="s">
        <v>104</v>
      </c>
      <c r="E8" s="227">
        <f>(7*3000)</f>
        <v>21000</v>
      </c>
      <c r="F8" s="125"/>
      <c r="G8" s="125"/>
      <c r="H8" s="125"/>
      <c r="I8" s="125"/>
      <c r="J8" s="125"/>
      <c r="K8" s="125"/>
      <c r="L8" s="125"/>
      <c r="M8" s="126"/>
      <c r="N8" s="126"/>
      <c r="O8" s="127"/>
      <c r="P8" s="127"/>
      <c r="Q8" s="127"/>
      <c r="R8" s="127" t="s">
        <v>143</v>
      </c>
      <c r="S8" s="128" t="s">
        <v>143</v>
      </c>
      <c r="T8" s="128" t="s">
        <v>143</v>
      </c>
      <c r="U8" s="128" t="s">
        <v>143</v>
      </c>
      <c r="V8" s="128" t="s">
        <v>143</v>
      </c>
      <c r="W8" s="128"/>
      <c r="X8" s="128"/>
      <c r="Y8" s="128"/>
      <c r="Z8" s="128"/>
      <c r="AA8" s="129" t="s">
        <v>105</v>
      </c>
      <c r="AB8" s="130" t="s">
        <v>66</v>
      </c>
    </row>
    <row r="9" spans="1:28" ht="39" thickBot="1" x14ac:dyDescent="0.3">
      <c r="A9" s="131"/>
      <c r="B9" s="228" t="s">
        <v>107</v>
      </c>
      <c r="C9" s="229" t="s">
        <v>183</v>
      </c>
      <c r="D9" s="132" t="s">
        <v>104</v>
      </c>
      <c r="E9" s="133">
        <f>6000/7*3</f>
        <v>2571.4285714285716</v>
      </c>
      <c r="F9" s="134"/>
      <c r="G9" s="134"/>
      <c r="H9" s="134"/>
      <c r="I9" s="134"/>
      <c r="J9" s="134"/>
      <c r="K9" s="134"/>
      <c r="L9" s="134"/>
      <c r="M9" s="135"/>
      <c r="N9" s="135"/>
      <c r="O9" s="136"/>
      <c r="P9" s="135"/>
      <c r="Q9" s="135"/>
      <c r="R9" s="135"/>
      <c r="S9" s="137"/>
      <c r="T9" s="137"/>
      <c r="U9" s="137"/>
      <c r="V9" s="137"/>
      <c r="W9" s="137"/>
      <c r="X9" s="137"/>
      <c r="Y9" s="137"/>
      <c r="Z9" s="137"/>
      <c r="AA9" s="138" t="s">
        <v>105</v>
      </c>
      <c r="AB9" s="139" t="s">
        <v>66</v>
      </c>
    </row>
    <row r="10" spans="1:28" ht="26.25" thickBot="1" x14ac:dyDescent="0.3">
      <c r="A10" s="288" t="s">
        <v>108</v>
      </c>
      <c r="B10" s="228" t="s">
        <v>109</v>
      </c>
      <c r="C10" s="230" t="s">
        <v>110</v>
      </c>
      <c r="D10" s="115" t="s">
        <v>111</v>
      </c>
      <c r="E10" s="116">
        <v>2000</v>
      </c>
      <c r="F10" s="117"/>
      <c r="G10" s="117"/>
      <c r="H10" s="117"/>
      <c r="I10" s="117"/>
      <c r="J10" s="117"/>
      <c r="K10" s="117"/>
      <c r="L10" s="117"/>
      <c r="M10" s="140"/>
      <c r="N10" s="140"/>
      <c r="O10" s="140"/>
      <c r="P10" s="140"/>
      <c r="Q10" s="140"/>
      <c r="R10" s="140"/>
      <c r="S10" s="140"/>
      <c r="T10" s="140"/>
      <c r="U10" s="120"/>
      <c r="V10" s="140"/>
      <c r="W10" s="140"/>
      <c r="X10" s="140"/>
      <c r="Y10" s="140"/>
      <c r="Z10" s="140"/>
      <c r="AA10" s="121" t="s">
        <v>105</v>
      </c>
      <c r="AB10" s="122" t="s">
        <v>66</v>
      </c>
    </row>
    <row r="11" spans="1:28" ht="57" customHeight="1" thickBot="1" x14ac:dyDescent="0.3">
      <c r="A11" s="289"/>
      <c r="B11" s="228" t="s">
        <v>112</v>
      </c>
      <c r="C11" s="231" t="s">
        <v>113</v>
      </c>
      <c r="D11" s="115" t="s">
        <v>111</v>
      </c>
      <c r="E11" s="124">
        <v>2000</v>
      </c>
      <c r="F11" s="125"/>
      <c r="G11" s="125"/>
      <c r="H11" s="125"/>
      <c r="I11" s="125"/>
      <c r="J11" s="125"/>
      <c r="K11" s="125"/>
      <c r="L11" s="125"/>
      <c r="M11" s="141"/>
      <c r="N11" s="127"/>
      <c r="O11" s="127"/>
      <c r="P11" s="127"/>
      <c r="Q11" s="127"/>
      <c r="R11" s="127"/>
      <c r="S11" s="127"/>
      <c r="T11" s="127"/>
      <c r="U11" s="127"/>
      <c r="V11" s="128"/>
      <c r="W11" s="125"/>
      <c r="X11" s="125"/>
      <c r="Y11" s="125"/>
      <c r="Z11" s="125"/>
      <c r="AA11" s="129" t="s">
        <v>114</v>
      </c>
      <c r="AB11" s="130" t="s">
        <v>66</v>
      </c>
    </row>
    <row r="12" spans="1:28" ht="39" thickBot="1" x14ac:dyDescent="0.3">
      <c r="A12" s="142"/>
      <c r="B12" s="228" t="s">
        <v>115</v>
      </c>
      <c r="C12" s="232" t="s">
        <v>116</v>
      </c>
      <c r="D12" s="115" t="s">
        <v>111</v>
      </c>
      <c r="E12" s="143">
        <v>0</v>
      </c>
      <c r="F12" s="144"/>
      <c r="G12" s="144"/>
      <c r="H12" s="144"/>
      <c r="I12" s="144"/>
      <c r="J12" s="144"/>
      <c r="K12" s="144"/>
      <c r="L12" s="144"/>
      <c r="M12" s="145"/>
      <c r="N12" s="146"/>
      <c r="O12" s="146"/>
      <c r="P12" s="146"/>
      <c r="Q12" s="146"/>
      <c r="R12" s="146"/>
      <c r="S12" s="146"/>
      <c r="T12" s="146"/>
      <c r="U12" s="146"/>
      <c r="V12" s="147"/>
      <c r="W12" s="144"/>
      <c r="X12" s="144"/>
      <c r="Y12" s="144"/>
      <c r="Z12" s="144"/>
      <c r="AA12" s="148"/>
      <c r="AB12" s="149"/>
    </row>
    <row r="13" spans="1:28" ht="76.5" customHeight="1" thickBot="1" x14ac:dyDescent="0.3">
      <c r="A13" s="150"/>
      <c r="B13" s="228" t="s">
        <v>117</v>
      </c>
      <c r="C13" s="233" t="s">
        <v>204</v>
      </c>
      <c r="D13" s="115" t="s">
        <v>111</v>
      </c>
      <c r="E13" s="133">
        <f>30000/5</f>
        <v>6000</v>
      </c>
      <c r="F13" s="134"/>
      <c r="G13" s="134"/>
      <c r="H13" s="134"/>
      <c r="I13" s="134"/>
      <c r="J13" s="134"/>
      <c r="K13" s="134"/>
      <c r="L13" s="134"/>
      <c r="M13" s="151"/>
      <c r="N13" s="136"/>
      <c r="O13" s="136"/>
      <c r="P13" s="136"/>
      <c r="Q13" s="136"/>
      <c r="R13" s="136"/>
      <c r="S13" s="136"/>
      <c r="T13" s="136"/>
      <c r="U13" s="136"/>
      <c r="V13" s="152"/>
      <c r="W13" s="153"/>
      <c r="X13" s="153"/>
      <c r="Y13" s="153"/>
      <c r="Z13" s="153"/>
      <c r="AA13" s="138" t="s">
        <v>105</v>
      </c>
      <c r="AB13" s="154" t="s">
        <v>66</v>
      </c>
    </row>
    <row r="14" spans="1:28" ht="63.75" x14ac:dyDescent="0.25">
      <c r="A14" s="155" t="s">
        <v>118</v>
      </c>
      <c r="B14" s="156" t="s">
        <v>119</v>
      </c>
      <c r="C14" s="102" t="s">
        <v>120</v>
      </c>
      <c r="D14" s="102" t="s">
        <v>121</v>
      </c>
      <c r="E14" s="157">
        <v>8000</v>
      </c>
      <c r="F14" s="158"/>
      <c r="G14" s="158"/>
      <c r="H14" s="158"/>
      <c r="I14" s="158"/>
      <c r="J14" s="158"/>
      <c r="K14" s="158"/>
      <c r="L14" s="158"/>
      <c r="M14" s="159"/>
      <c r="N14" s="160"/>
      <c r="O14" s="160"/>
      <c r="P14" s="160"/>
      <c r="Q14" s="160"/>
      <c r="R14" s="160"/>
      <c r="S14" s="160"/>
      <c r="T14" s="160"/>
      <c r="U14" s="160"/>
      <c r="V14" s="161"/>
      <c r="W14" s="160"/>
      <c r="X14" s="160"/>
      <c r="Y14" s="160"/>
      <c r="Z14" s="158"/>
      <c r="AA14" s="162" t="s">
        <v>105</v>
      </c>
      <c r="AB14" s="122" t="s">
        <v>66</v>
      </c>
    </row>
    <row r="15" spans="1:28" ht="37.5" customHeight="1" x14ac:dyDescent="0.25">
      <c r="A15" s="290" t="s">
        <v>122</v>
      </c>
      <c r="B15" s="9" t="s">
        <v>123</v>
      </c>
      <c r="C15" s="102" t="s">
        <v>120</v>
      </c>
      <c r="D15" s="102" t="s">
        <v>121</v>
      </c>
      <c r="E15" s="124">
        <v>0</v>
      </c>
      <c r="F15" s="125"/>
      <c r="G15" s="125"/>
      <c r="H15" s="125"/>
      <c r="I15" s="125"/>
      <c r="J15" s="125"/>
      <c r="K15" s="125"/>
      <c r="L15" s="125"/>
      <c r="M15" s="125"/>
      <c r="N15" s="125"/>
      <c r="O15" s="125"/>
      <c r="P15" s="125"/>
      <c r="Q15" s="125"/>
      <c r="R15" s="125"/>
      <c r="S15" s="125"/>
      <c r="T15" s="125"/>
      <c r="U15" s="125"/>
      <c r="V15" s="161"/>
      <c r="W15" s="125"/>
      <c r="X15" s="125"/>
      <c r="Y15" s="125"/>
      <c r="Z15" s="125"/>
      <c r="AA15" s="162" t="s">
        <v>105</v>
      </c>
      <c r="AB15" s="130" t="s">
        <v>66</v>
      </c>
    </row>
    <row r="16" spans="1:28" ht="37.5" customHeight="1" x14ac:dyDescent="0.25">
      <c r="A16" s="290"/>
      <c r="B16" s="9" t="s">
        <v>124</v>
      </c>
      <c r="C16" s="102" t="s">
        <v>120</v>
      </c>
      <c r="D16" s="102" t="s">
        <v>121</v>
      </c>
      <c r="E16" s="124">
        <v>8000</v>
      </c>
      <c r="F16" s="125"/>
      <c r="G16" s="125"/>
      <c r="H16" s="125"/>
      <c r="I16" s="125"/>
      <c r="J16" s="125"/>
      <c r="K16" s="125"/>
      <c r="L16" s="125"/>
      <c r="M16" s="125"/>
      <c r="N16" s="125"/>
      <c r="O16" s="125"/>
      <c r="P16" s="125"/>
      <c r="Q16" s="125"/>
      <c r="R16" s="144"/>
      <c r="S16" s="144"/>
      <c r="T16" s="144"/>
      <c r="U16" s="144"/>
      <c r="V16" s="212"/>
      <c r="W16" s="144"/>
      <c r="X16" s="144"/>
      <c r="Y16" s="144"/>
      <c r="Z16" s="144"/>
      <c r="AA16" s="213" t="s">
        <v>105</v>
      </c>
      <c r="AB16" s="172" t="s">
        <v>66</v>
      </c>
    </row>
    <row r="17" spans="1:28" ht="18.75" customHeight="1" x14ac:dyDescent="0.25">
      <c r="A17" s="291" t="s">
        <v>178</v>
      </c>
      <c r="B17" s="292"/>
      <c r="C17" s="292"/>
      <c r="D17" s="293"/>
      <c r="E17" s="214">
        <f>SUM(E7:E16)</f>
        <v>49571.428571428572</v>
      </c>
      <c r="F17" s="158"/>
      <c r="G17" s="158"/>
      <c r="H17" s="158"/>
      <c r="I17" s="158"/>
      <c r="J17" s="158"/>
      <c r="K17" s="158"/>
      <c r="L17" s="158"/>
      <c r="M17" s="158"/>
      <c r="N17" s="158"/>
      <c r="O17" s="158"/>
      <c r="P17" s="158"/>
      <c r="Q17" s="158"/>
      <c r="R17" s="294"/>
      <c r="S17" s="295"/>
      <c r="T17" s="295"/>
      <c r="U17" s="295"/>
      <c r="V17" s="295"/>
      <c r="W17" s="295"/>
      <c r="X17" s="295"/>
      <c r="Y17" s="295"/>
      <c r="Z17" s="295"/>
      <c r="AA17" s="295"/>
      <c r="AB17" s="296"/>
    </row>
    <row r="18" spans="1:28" ht="14.25" customHeight="1" x14ac:dyDescent="0.25">
      <c r="A18" s="30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3"/>
    </row>
    <row r="19" spans="1:28" ht="26.25" customHeight="1" thickBot="1" x14ac:dyDescent="0.3">
      <c r="A19" s="304" t="s">
        <v>179</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5"/>
    </row>
    <row r="20" spans="1:28" ht="93" customHeight="1" thickBot="1" x14ac:dyDescent="0.3">
      <c r="A20" s="114" t="s">
        <v>125</v>
      </c>
      <c r="B20" s="163" t="s">
        <v>126</v>
      </c>
      <c r="C20" s="164" t="s">
        <v>127</v>
      </c>
      <c r="D20" s="115" t="s">
        <v>128</v>
      </c>
      <c r="E20" s="234">
        <f>10000/4*3</f>
        <v>7500</v>
      </c>
      <c r="F20" s="117"/>
      <c r="G20" s="117"/>
      <c r="H20" s="117"/>
      <c r="I20" s="117"/>
      <c r="J20" s="117"/>
      <c r="K20" s="117"/>
      <c r="L20" s="117"/>
      <c r="M20" s="118"/>
      <c r="N20" s="118"/>
      <c r="O20" s="119"/>
      <c r="P20" s="119"/>
      <c r="Q20" s="119"/>
      <c r="R20" s="119"/>
      <c r="S20" s="119"/>
      <c r="T20" s="120"/>
      <c r="U20" s="120"/>
      <c r="V20" s="120"/>
      <c r="W20" s="120"/>
      <c r="X20" s="119"/>
      <c r="Y20" s="119"/>
      <c r="Z20" s="119"/>
      <c r="AA20" s="121" t="s">
        <v>105</v>
      </c>
      <c r="AB20" s="122" t="s">
        <v>66</v>
      </c>
    </row>
    <row r="21" spans="1:28" ht="80.25" customHeight="1" thickBot="1" x14ac:dyDescent="0.3">
      <c r="A21" s="123"/>
      <c r="B21" s="165" t="s">
        <v>129</v>
      </c>
      <c r="C21" s="9" t="s">
        <v>130</v>
      </c>
      <c r="D21" s="9" t="s">
        <v>131</v>
      </c>
      <c r="E21" s="234">
        <f>10000/4*3</f>
        <v>7500</v>
      </c>
      <c r="F21" s="125"/>
      <c r="G21" s="125"/>
      <c r="H21" s="125"/>
      <c r="I21" s="125"/>
      <c r="J21" s="125"/>
      <c r="K21" s="125"/>
      <c r="L21" s="125"/>
      <c r="M21" s="126"/>
      <c r="N21" s="126"/>
      <c r="O21" s="126"/>
      <c r="P21" s="126"/>
      <c r="Q21" s="126"/>
      <c r="R21" s="126"/>
      <c r="S21" s="126"/>
      <c r="T21" s="75"/>
      <c r="U21" s="75"/>
      <c r="V21" s="75"/>
      <c r="W21" s="75"/>
      <c r="X21" s="126"/>
      <c r="Y21" s="126"/>
      <c r="Z21" s="126"/>
      <c r="AA21" s="129" t="s">
        <v>105</v>
      </c>
      <c r="AB21" s="130" t="s">
        <v>66</v>
      </c>
    </row>
    <row r="22" spans="1:28" ht="64.5" thickBot="1" x14ac:dyDescent="0.3">
      <c r="A22" s="219" t="s">
        <v>132</v>
      </c>
      <c r="B22" s="166" t="s">
        <v>133</v>
      </c>
      <c r="C22" s="115" t="s">
        <v>134</v>
      </c>
      <c r="D22" s="115" t="s">
        <v>135</v>
      </c>
      <c r="E22" s="116">
        <v>12156</v>
      </c>
      <c r="F22" s="117"/>
      <c r="G22" s="117"/>
      <c r="H22" s="117"/>
      <c r="I22" s="117"/>
      <c r="J22" s="117"/>
      <c r="K22" s="117"/>
      <c r="L22" s="117"/>
      <c r="M22" s="140"/>
      <c r="N22" s="140"/>
      <c r="O22" s="140"/>
      <c r="P22" s="140"/>
      <c r="Q22" s="140"/>
      <c r="R22" s="140"/>
      <c r="S22" s="140"/>
      <c r="T22" s="120"/>
      <c r="U22" s="120"/>
      <c r="V22" s="120"/>
      <c r="W22" s="140"/>
      <c r="X22" s="140"/>
      <c r="Y22" s="140"/>
      <c r="Z22" s="140"/>
      <c r="AA22" s="121" t="s">
        <v>105</v>
      </c>
      <c r="AB22" s="122" t="s">
        <v>66</v>
      </c>
    </row>
    <row r="23" spans="1:28" ht="89.25" x14ac:dyDescent="0.25">
      <c r="A23" s="167" t="s">
        <v>136</v>
      </c>
      <c r="B23" s="156" t="s">
        <v>137</v>
      </c>
      <c r="C23" s="102" t="s">
        <v>138</v>
      </c>
      <c r="D23" s="102" t="s">
        <v>139</v>
      </c>
      <c r="E23" s="157">
        <f>300/6*3</f>
        <v>150</v>
      </c>
      <c r="F23" s="158"/>
      <c r="G23" s="158"/>
      <c r="H23" s="158"/>
      <c r="I23" s="158"/>
      <c r="J23" s="158"/>
      <c r="K23" s="158"/>
      <c r="L23" s="158"/>
      <c r="M23" s="159"/>
      <c r="N23" s="160"/>
      <c r="O23" s="160"/>
      <c r="P23" s="160"/>
      <c r="Q23" s="160"/>
      <c r="R23" s="160"/>
      <c r="S23" s="160"/>
      <c r="T23" s="161"/>
      <c r="U23" s="161"/>
      <c r="V23" s="161"/>
      <c r="W23" s="161"/>
      <c r="X23" s="161"/>
      <c r="Y23" s="161"/>
      <c r="Z23" s="158"/>
      <c r="AA23" s="162" t="s">
        <v>105</v>
      </c>
      <c r="AB23" s="122" t="s">
        <v>66</v>
      </c>
    </row>
    <row r="24" spans="1:28" ht="102" customHeight="1" x14ac:dyDescent="0.25">
      <c r="A24" s="168"/>
      <c r="B24" s="169" t="s">
        <v>140</v>
      </c>
      <c r="C24" s="102" t="s">
        <v>141</v>
      </c>
      <c r="D24" s="102" t="s">
        <v>142</v>
      </c>
      <c r="E24" s="157">
        <f>2400/6*3</f>
        <v>1200</v>
      </c>
      <c r="F24" s="158"/>
      <c r="G24" s="158"/>
      <c r="H24" s="158"/>
      <c r="I24" s="158"/>
      <c r="J24" s="158"/>
      <c r="K24" s="158"/>
      <c r="L24" s="158"/>
      <c r="M24" s="159"/>
      <c r="N24" s="160"/>
      <c r="O24" s="160"/>
      <c r="P24" s="160"/>
      <c r="Q24" s="160"/>
      <c r="R24" s="160"/>
      <c r="S24" s="160"/>
      <c r="T24" s="161"/>
      <c r="U24" s="161"/>
      <c r="V24" s="161"/>
      <c r="W24" s="161"/>
      <c r="X24" s="161"/>
      <c r="Y24" s="161"/>
      <c r="Z24" s="158"/>
      <c r="AA24" s="162"/>
      <c r="AB24" s="170"/>
    </row>
    <row r="25" spans="1:28" ht="51" x14ac:dyDescent="0.25">
      <c r="A25" s="290" t="s">
        <v>143</v>
      </c>
      <c r="B25" s="9" t="s">
        <v>144</v>
      </c>
      <c r="C25" s="102" t="s">
        <v>145</v>
      </c>
      <c r="D25" s="102" t="s">
        <v>146</v>
      </c>
      <c r="E25" s="124">
        <f>25398/6*3</f>
        <v>12699</v>
      </c>
      <c r="F25" s="125"/>
      <c r="G25" s="125"/>
      <c r="H25" s="125"/>
      <c r="I25" s="125"/>
      <c r="J25" s="125"/>
      <c r="K25" s="125"/>
      <c r="L25" s="125"/>
      <c r="M25" s="125"/>
      <c r="N25" s="125"/>
      <c r="O25" s="125"/>
      <c r="P25" s="125"/>
      <c r="Q25" s="125"/>
      <c r="R25" s="125"/>
      <c r="S25" s="125"/>
      <c r="T25" s="171"/>
      <c r="U25" s="171"/>
      <c r="V25" s="171"/>
      <c r="W25" s="171"/>
      <c r="X25" s="171"/>
      <c r="Y25" s="171"/>
      <c r="Z25" s="125"/>
      <c r="AA25" s="162" t="s">
        <v>105</v>
      </c>
      <c r="AB25" s="130" t="s">
        <v>66</v>
      </c>
    </row>
    <row r="26" spans="1:28" ht="63.75" x14ac:dyDescent="0.25">
      <c r="A26" s="290"/>
      <c r="B26" s="9" t="s">
        <v>147</v>
      </c>
      <c r="C26" s="102" t="s">
        <v>148</v>
      </c>
      <c r="D26" s="102" t="s">
        <v>146</v>
      </c>
      <c r="E26" s="124"/>
      <c r="F26" s="125"/>
      <c r="G26" s="125"/>
      <c r="H26" s="125"/>
      <c r="I26" s="125"/>
      <c r="J26" s="125"/>
      <c r="K26" s="125"/>
      <c r="L26" s="125"/>
      <c r="M26" s="125"/>
      <c r="N26" s="125"/>
      <c r="O26" s="125"/>
      <c r="P26" s="125"/>
      <c r="Q26" s="125"/>
      <c r="R26" s="125"/>
      <c r="S26" s="125"/>
      <c r="T26" s="171"/>
      <c r="U26" s="171"/>
      <c r="V26" s="171"/>
      <c r="W26" s="171"/>
      <c r="X26" s="171"/>
      <c r="Y26" s="171"/>
      <c r="Z26" s="125"/>
      <c r="AA26" s="162"/>
      <c r="AB26" s="172"/>
    </row>
    <row r="27" spans="1:28" ht="51" x14ac:dyDescent="0.25">
      <c r="A27" s="290"/>
      <c r="B27" s="9" t="s">
        <v>149</v>
      </c>
      <c r="C27" s="102" t="s">
        <v>145</v>
      </c>
      <c r="D27" s="102" t="s">
        <v>146</v>
      </c>
      <c r="E27" s="124"/>
      <c r="F27" s="125"/>
      <c r="G27" s="125"/>
      <c r="H27" s="125"/>
      <c r="I27" s="125"/>
      <c r="J27" s="125"/>
      <c r="K27" s="125"/>
      <c r="L27" s="125"/>
      <c r="M27" s="125"/>
      <c r="N27" s="125"/>
      <c r="O27" s="125"/>
      <c r="P27" s="125"/>
      <c r="Q27" s="125"/>
      <c r="R27" s="125"/>
      <c r="S27" s="125"/>
      <c r="T27" s="171"/>
      <c r="U27" s="171"/>
      <c r="V27" s="171"/>
      <c r="W27" s="171"/>
      <c r="X27" s="171"/>
      <c r="Y27" s="171"/>
      <c r="Z27" s="125"/>
      <c r="AA27" s="162"/>
      <c r="AB27" s="172"/>
    </row>
    <row r="28" spans="1:28" ht="64.5" thickBot="1" x14ac:dyDescent="0.3">
      <c r="A28" s="290"/>
      <c r="B28" s="9" t="s">
        <v>150</v>
      </c>
      <c r="C28" s="102" t="s">
        <v>148</v>
      </c>
      <c r="D28" s="102" t="s">
        <v>146</v>
      </c>
      <c r="E28" s="227">
        <f>3*4000</f>
        <v>12000</v>
      </c>
      <c r="F28" s="125"/>
      <c r="G28" s="125"/>
      <c r="H28" s="125"/>
      <c r="I28" s="125"/>
      <c r="J28" s="125"/>
      <c r="K28" s="125"/>
      <c r="L28" s="125"/>
      <c r="M28" s="125"/>
      <c r="N28" s="125"/>
      <c r="O28" s="125"/>
      <c r="P28" s="125"/>
      <c r="Q28" s="125"/>
      <c r="R28" s="125"/>
      <c r="S28" s="125"/>
      <c r="T28" s="171"/>
      <c r="U28" s="171"/>
      <c r="V28" s="171"/>
      <c r="W28" s="171"/>
      <c r="X28" s="171"/>
      <c r="Y28" s="171"/>
      <c r="Z28" s="125"/>
      <c r="AA28" s="162" t="s">
        <v>105</v>
      </c>
      <c r="AB28" s="139" t="s">
        <v>66</v>
      </c>
    </row>
    <row r="29" spans="1:28" ht="38.25" x14ac:dyDescent="0.25">
      <c r="A29" s="220" t="s">
        <v>143</v>
      </c>
      <c r="B29" s="164" t="s">
        <v>151</v>
      </c>
      <c r="C29" s="173" t="s">
        <v>152</v>
      </c>
      <c r="D29" s="102" t="s">
        <v>146</v>
      </c>
      <c r="E29" s="227">
        <f>8000/6*3</f>
        <v>4000</v>
      </c>
      <c r="F29" s="125"/>
      <c r="G29" s="125"/>
      <c r="H29" s="125"/>
      <c r="I29" s="125"/>
      <c r="J29" s="125"/>
      <c r="K29" s="125"/>
      <c r="L29" s="125"/>
      <c r="M29" s="125"/>
      <c r="N29" s="125"/>
      <c r="O29" s="125"/>
      <c r="P29" s="125"/>
      <c r="Q29" s="125"/>
      <c r="R29" s="125"/>
      <c r="S29" s="125"/>
      <c r="T29" s="171"/>
      <c r="U29" s="171"/>
      <c r="V29" s="171"/>
      <c r="W29" s="171"/>
      <c r="X29" s="171"/>
      <c r="Y29" s="171"/>
      <c r="Z29" s="125"/>
      <c r="AA29" s="162" t="s">
        <v>105</v>
      </c>
      <c r="AB29" s="130" t="s">
        <v>66</v>
      </c>
    </row>
    <row r="30" spans="1:28" ht="67.5" customHeight="1" x14ac:dyDescent="0.25">
      <c r="A30" s="174"/>
      <c r="B30" s="175" t="s">
        <v>153</v>
      </c>
      <c r="C30" s="9" t="s">
        <v>154</v>
      </c>
      <c r="D30" s="102" t="s">
        <v>146</v>
      </c>
      <c r="E30" s="227">
        <f>5000/6*3</f>
        <v>2500</v>
      </c>
      <c r="F30" s="125"/>
      <c r="G30" s="125"/>
      <c r="H30" s="125"/>
      <c r="I30" s="125"/>
      <c r="J30" s="125"/>
      <c r="K30" s="125"/>
      <c r="L30" s="125"/>
      <c r="M30" s="125"/>
      <c r="N30" s="125"/>
      <c r="O30" s="125"/>
      <c r="P30" s="125"/>
      <c r="Q30" s="125"/>
      <c r="R30" s="125"/>
      <c r="S30" s="125"/>
      <c r="T30" s="171"/>
      <c r="U30" s="171"/>
      <c r="V30" s="171"/>
      <c r="W30" s="171"/>
      <c r="X30" s="171"/>
      <c r="Y30" s="171"/>
      <c r="Z30" s="125"/>
      <c r="AA30" s="162"/>
      <c r="AB30" s="172"/>
    </row>
    <row r="31" spans="1:28" ht="63.75" x14ac:dyDescent="0.25">
      <c r="A31" s="174"/>
      <c r="B31" s="175" t="s">
        <v>155</v>
      </c>
      <c r="C31" s="9" t="s">
        <v>156</v>
      </c>
      <c r="D31" s="102" t="s">
        <v>146</v>
      </c>
      <c r="E31" s="227">
        <f>23000/4</f>
        <v>5750</v>
      </c>
      <c r="F31" s="125"/>
      <c r="G31" s="125"/>
      <c r="H31" s="125"/>
      <c r="I31" s="125"/>
      <c r="J31" s="125"/>
      <c r="K31" s="125"/>
      <c r="L31" s="125"/>
      <c r="M31" s="125"/>
      <c r="N31" s="125"/>
      <c r="O31" s="125"/>
      <c r="P31" s="125"/>
      <c r="Q31" s="125"/>
      <c r="R31" s="125"/>
      <c r="S31" s="125"/>
      <c r="T31" s="176"/>
      <c r="U31" s="176"/>
      <c r="V31" s="171"/>
      <c r="W31" s="171"/>
      <c r="X31" s="171"/>
      <c r="Y31" s="171"/>
      <c r="Z31" s="125"/>
      <c r="AA31" s="162"/>
      <c r="AB31" s="172"/>
    </row>
    <row r="32" spans="1:28" ht="51" x14ac:dyDescent="0.25">
      <c r="A32" s="174"/>
      <c r="B32" s="9" t="s">
        <v>157</v>
      </c>
      <c r="C32" s="102" t="s">
        <v>158</v>
      </c>
      <c r="D32" s="102" t="s">
        <v>146</v>
      </c>
      <c r="E32" s="124">
        <f>9000/4*2</f>
        <v>4500</v>
      </c>
      <c r="F32" s="125"/>
      <c r="G32" s="125"/>
      <c r="H32" s="125"/>
      <c r="I32" s="125"/>
      <c r="J32" s="125"/>
      <c r="K32" s="125"/>
      <c r="L32" s="125"/>
      <c r="M32" s="125"/>
      <c r="N32" s="125"/>
      <c r="O32" s="125"/>
      <c r="P32" s="125"/>
      <c r="Q32" s="125"/>
      <c r="R32" s="125"/>
      <c r="S32" s="125"/>
      <c r="T32" s="171"/>
      <c r="U32" s="176"/>
      <c r="V32" s="171"/>
      <c r="W32" s="176"/>
      <c r="X32" s="171"/>
      <c r="Y32" s="171"/>
      <c r="Z32" s="125"/>
      <c r="AA32" s="162"/>
      <c r="AB32" s="172"/>
    </row>
    <row r="33" spans="1:28" ht="22.5" customHeight="1" x14ac:dyDescent="0.25">
      <c r="A33" s="291" t="s">
        <v>180</v>
      </c>
      <c r="B33" s="292"/>
      <c r="C33" s="292"/>
      <c r="D33" s="293"/>
      <c r="E33" s="211">
        <f>SUM(E20:E32)</f>
        <v>69955</v>
      </c>
      <c r="F33" s="215"/>
      <c r="G33" s="216"/>
      <c r="H33" s="216"/>
      <c r="I33" s="216"/>
      <c r="J33" s="216"/>
      <c r="K33" s="216"/>
      <c r="L33" s="216"/>
      <c r="M33" s="216"/>
      <c r="N33" s="216"/>
      <c r="O33" s="216"/>
      <c r="P33" s="216"/>
      <c r="Q33" s="216"/>
      <c r="R33" s="295"/>
      <c r="S33" s="295"/>
      <c r="T33" s="295"/>
      <c r="U33" s="295"/>
      <c r="V33" s="295"/>
      <c r="W33" s="295"/>
      <c r="X33" s="295"/>
      <c r="Y33" s="295"/>
      <c r="Z33" s="295"/>
      <c r="AA33" s="295"/>
      <c r="AB33" s="295"/>
    </row>
    <row r="34" spans="1:28" ht="21" customHeight="1" x14ac:dyDescent="0.25">
      <c r="A34" s="177" t="s">
        <v>159</v>
      </c>
      <c r="B34" s="178"/>
      <c r="C34" s="178"/>
      <c r="D34" s="179"/>
      <c r="E34" s="180">
        <f>E33+E17</f>
        <v>119526.42857142858</v>
      </c>
      <c r="F34" s="181"/>
      <c r="G34" s="182"/>
      <c r="H34" s="182"/>
      <c r="I34" s="182"/>
      <c r="J34" s="182"/>
      <c r="K34" s="182"/>
      <c r="L34" s="182"/>
      <c r="M34" s="182"/>
      <c r="N34" s="182"/>
      <c r="O34" s="182"/>
      <c r="P34" s="182"/>
      <c r="Q34" s="182"/>
      <c r="R34" s="281"/>
      <c r="S34" s="281"/>
      <c r="T34" s="281"/>
      <c r="U34" s="281"/>
      <c r="V34" s="281"/>
      <c r="W34" s="281"/>
      <c r="X34" s="281"/>
      <c r="Y34" s="281"/>
      <c r="Z34" s="281"/>
      <c r="AA34" s="281"/>
      <c r="AB34" s="282"/>
    </row>
  </sheetData>
  <mergeCells count="24">
    <mergeCell ref="A4:A5"/>
    <mergeCell ref="B4:B5"/>
    <mergeCell ref="C4:C5"/>
    <mergeCell ref="A18:AB18"/>
    <mergeCell ref="A19:AB19"/>
    <mergeCell ref="D4:D5"/>
    <mergeCell ref="F4:H4"/>
    <mergeCell ref="I4:K4"/>
    <mergeCell ref="R34:AB34"/>
    <mergeCell ref="AB4:AB5"/>
    <mergeCell ref="A6:AB6"/>
    <mergeCell ref="A10:A11"/>
    <mergeCell ref="A15:A16"/>
    <mergeCell ref="A17:D17"/>
    <mergeCell ref="R17:AB17"/>
    <mergeCell ref="L4:N4"/>
    <mergeCell ref="O4:Q4"/>
    <mergeCell ref="R4:T4"/>
    <mergeCell ref="U4:W4"/>
    <mergeCell ref="X4:Z4"/>
    <mergeCell ref="AA4:AA5"/>
    <mergeCell ref="A25:A28"/>
    <mergeCell ref="A33:D33"/>
    <mergeCell ref="R33:AB3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83b8d3-fc74-4a0c-a955-671baa5c4fca">
      <Value>283</Value>
      <Value>557</Value>
    </TaxCatchAll>
    <RegionTaxHTField0 xmlns="8083b8d3-fc74-4a0c-a955-671baa5c4fca">
      <Terms xmlns="http://schemas.microsoft.com/office/infopath/2007/PartnerControls"/>
    </RegionTaxHTField0>
    <ProjectTaxHTField0 xmlns="8083b8d3-fc74-4a0c-a955-671baa5c4fca">
      <Terms xmlns="http://schemas.microsoft.com/office/infopath/2007/PartnerControls"/>
    </ProjectTaxHTField0>
    <ProjImpDocTypeTaxHTField0 xmlns="8083b8d3-fc74-4a0c-a955-671baa5c4fca">
      <Terms xmlns="http://schemas.microsoft.com/office/infopath/2007/PartnerControls">
        <TermInfo xmlns="http://schemas.microsoft.com/office/infopath/2007/PartnerControls">
          <TermName xmlns="http://schemas.microsoft.com/office/infopath/2007/PartnerControls">Work Plan</TermName>
          <TermId xmlns="http://schemas.microsoft.com/office/infopath/2007/PartnerControls">457c638f-bb9d-4164-90cc-8336521fbd1b</TermId>
        </TermInfo>
      </Terms>
    </ProjImpDocTypeTaxHTField0>
    <MonthCompleteTaxHTField0 xmlns="8083b8d3-fc74-4a0c-a955-671baa5c4fca">
      <Terms xmlns="http://schemas.microsoft.com/office/infopath/2007/PartnerControls">
        <TermInfo xmlns="http://schemas.microsoft.com/office/infopath/2007/PartnerControls">
          <TermName xmlns="http://schemas.microsoft.com/office/infopath/2007/PartnerControls">03 Mar</TermName>
          <TermId xmlns="http://schemas.microsoft.com/office/infopath/2007/PartnerControls">9dbd0db1-067a-4014-a45c-ef6634c18815</TermId>
        </TermInfo>
      </Terms>
    </MonthCompleteTaxHTField0>
    <CountryTaxHTField0 xmlns="8083b8d3-fc74-4a0c-a955-671baa5c4fca">
      <Terms xmlns="http://schemas.microsoft.com/office/infopath/2007/PartnerControls"/>
    </CountryTaxHTField0>
    <Year xmlns="8083b8d3-fc74-4a0c-a955-671baa5c4fca">2015</Year>
    <ProjectsTaxHTField0 xmlns="8083b8d3-fc74-4a0c-a955-671baa5c4fca">
      <Terms xmlns="http://schemas.microsoft.com/office/infopath/2007/PartnerControls"/>
    </ProjectsTaxHTField0>
    <Period xmlns="8083b8d3-fc74-4a0c-a955-671baa5c4fca">Quarter</Period>
    <CountryDocTypeTaxHTField0 xmlns="8083b8d3-fc74-4a0c-a955-671baa5c4fca">
      <Terms xmlns="http://schemas.microsoft.com/office/infopath/2007/PartnerControls"/>
    </CountryDocTypeTaxHTField0>
  </documentManagement>
</p:properties>
</file>

<file path=customXml/item2.xml><?xml version="1.0" encoding="utf-8"?>
<ct:contentTypeSchema xmlns:ct="http://schemas.microsoft.com/office/2006/metadata/contentType" xmlns:ma="http://schemas.microsoft.com/office/2006/metadata/properties/metaAttributes" ct:_="" ma:_="" ma:contentTypeName="Project Implementation Management Document" ma:contentTypeID="0x010100191C6FA3DD0F4C128549F395B1AB764803010106007D48AA0527ACF948921E26E7EDE70ACF" ma:contentTypeVersion="5" ma:contentTypeDescription="Create a new document." ma:contentTypeScope="" ma:versionID="8caf88b7b77f416c9b26e5998e910bd4">
  <xsd:schema xmlns:xsd="http://www.w3.org/2001/XMLSchema" xmlns:xs="http://www.w3.org/2001/XMLSchema" xmlns:p="http://schemas.microsoft.com/office/2006/metadata/properties" xmlns:ns2="8083b8d3-fc74-4a0c-a955-671baa5c4fca" targetNamespace="http://schemas.microsoft.com/office/2006/metadata/properties" ma:root="true" ma:fieldsID="5f3e88aa11266598b0f11907bc0df742" ns2:_="">
    <xsd:import namespace="8083b8d3-fc74-4a0c-a955-671baa5c4fca"/>
    <xsd:element name="properties">
      <xsd:complexType>
        <xsd:sequence>
          <xsd:element name="documentManagement">
            <xsd:complexType>
              <xsd:all>
                <xsd:element ref="ns2:Period" minOccurs="0"/>
                <xsd:element ref="ns2:Year" minOccurs="0"/>
                <xsd:element ref="ns2:TaxCatchAll" minOccurs="0"/>
                <xsd:element ref="ns2:TaxCatchAllLabel" minOccurs="0"/>
                <xsd:element ref="ns2:CountryTaxHTField0" minOccurs="0"/>
                <xsd:element ref="ns2:RegionTaxHTField0" minOccurs="0"/>
                <xsd:element ref="ns2:MonthCompleteTaxHTField0" minOccurs="0"/>
                <xsd:element ref="ns2:CountryDocTypeTaxHTField0" minOccurs="0"/>
                <xsd:element ref="ns2:ProjectsTaxHTField0" minOccurs="0"/>
                <xsd:element ref="ns2:ProjectTaxHTField0" minOccurs="0"/>
                <xsd:element ref="ns2:ProjImpDocTyp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3b8d3-fc74-4a0c-a955-671baa5c4fca" elementFormDefault="qualified">
    <xsd:import namespace="http://schemas.microsoft.com/office/2006/documentManagement/types"/>
    <xsd:import namespace="http://schemas.microsoft.com/office/infopath/2007/PartnerControls"/>
    <xsd:element name="Period" ma:index="3" nillable="true" ma:displayName="Period" ma:format="Dropdown" ma:internalName="Period">
      <xsd:simpleType>
        <xsd:restriction base="dms:Choice">
          <xsd:enumeration value="Month"/>
          <xsd:enumeration value="Annual"/>
          <xsd:enumeration value="Quarter"/>
          <xsd:enumeration value="Semi-Annual"/>
          <xsd:enumeration value="LOP"/>
        </xsd:restriction>
      </xsd:simpleType>
    </xsd:element>
    <xsd:element name="Year" ma:index="5" nillable="true" ma:displayName="Year" ma:internalName="Year">
      <xsd:simpleType>
        <xsd:restriction base="dms:Text">
          <xsd:maxLength value="4"/>
        </xsd:restriction>
      </xsd:simpleType>
    </xsd:element>
    <xsd:element name="TaxCatchAll" ma:index="9" nillable="true" ma:displayName="Taxonomy Catch All Column" ma:description="" ma:hidden="true" ma:list="{123015a2-9cbe-461e-84ab-3a44fba89dae}" ma:internalName="TaxCatchAll" ma:showField="CatchAllData" ma:web="8083b8d3-fc74-4a0c-a955-671baa5c4fc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123015a2-9cbe-461e-84ab-3a44fba89dae}" ma:internalName="TaxCatchAllLabel" ma:readOnly="true" ma:showField="CatchAllDataLabel" ma:web="8083b8d3-fc74-4a0c-a955-671baa5c4fca">
      <xsd:complexType>
        <xsd:complexContent>
          <xsd:extension base="dms:MultiChoiceLookup">
            <xsd:sequence>
              <xsd:element name="Value" type="dms:Lookup" maxOccurs="unbounded" minOccurs="0" nillable="true"/>
            </xsd:sequence>
          </xsd:extension>
        </xsd:complexContent>
      </xsd:complexType>
    </xsd:element>
    <xsd:element name="CountryTaxHTField0" ma:index="12" nillable="true" ma:taxonomy="true" ma:internalName="CountryTaxHTField0" ma:taxonomyFieldName="Country" ma:displayName="Country" ma:fieldId="{0f528194-d390-4fcc-bbac-95434af6ccf2}" ma:sspId="454395db-653e-46d7-b73a-6a1112d95d91" ma:termSetId="bb81bdfc-3537-457c-afee-cfa80d9e786d" ma:anchorId="00000000-0000-0000-0000-000000000000" ma:open="false" ma:isKeyword="false">
      <xsd:complexType>
        <xsd:sequence>
          <xsd:element ref="pc:Terms" minOccurs="0" maxOccurs="1"/>
        </xsd:sequence>
      </xsd:complexType>
    </xsd:element>
    <xsd:element name="RegionTaxHTField0" ma:index="13" nillable="true" ma:taxonomy="true" ma:internalName="RegionTaxHTField0" ma:taxonomyFieldName="Region" ma:displayName="Region" ma:fieldId="{0b2edd6b-1fcb-4d8d-9cc9-e4da2f7e71b8}" ma:sspId="454395db-653e-46d7-b73a-6a1112d95d91" ma:termSetId="d7de09b4-38b9-4427-9f29-2293d1024be3" ma:anchorId="00000000-0000-0000-0000-000000000000" ma:open="false" ma:isKeyword="false">
      <xsd:complexType>
        <xsd:sequence>
          <xsd:element ref="pc:Terms" minOccurs="0" maxOccurs="1"/>
        </xsd:sequence>
      </xsd:complexType>
    </xsd:element>
    <xsd:element name="MonthCompleteTaxHTField0" ma:index="15" nillable="true" ma:taxonomy="true" ma:internalName="MonthCompleteTaxHTField0" ma:taxonomyFieldName="MonthComplete" ma:displayName="Month Complete" ma:fieldId="{f6d6391a-f0a2-41de-a973-38e69690bc89}" ma:sspId="454395db-653e-46d7-b73a-6a1112d95d91" ma:termSetId="5620b55a-3532-4da9-a97a-9122a3e5e622" ma:anchorId="00000000-0000-0000-0000-000000000000" ma:open="false" ma:isKeyword="false">
      <xsd:complexType>
        <xsd:sequence>
          <xsd:element ref="pc:Terms" minOccurs="0" maxOccurs="1"/>
        </xsd:sequence>
      </xsd:complexType>
    </xsd:element>
    <xsd:element name="CountryDocTypeTaxHTField0" ma:index="18" nillable="true" ma:taxonomy="true" ma:internalName="CountryDocTypeTaxHTField0" ma:taxonomyFieldName="CountryDocType" ma:displayName="Country Doc Type" ma:readOnly="false" ma:fieldId="{d3616bc7-20e9-427c-ab23-ca2a6de9b405}" ma:taxonomyMulti="true" ma:sspId="454395db-653e-46d7-b73a-6a1112d95d91" ma:termSetId="2d36738a-ab01-4459-875e-e738b207e34e" ma:anchorId="00000000-0000-0000-0000-000000000000" ma:open="false" ma:isKeyword="false">
      <xsd:complexType>
        <xsd:sequence>
          <xsd:element ref="pc:Terms" minOccurs="0" maxOccurs="1"/>
        </xsd:sequence>
      </xsd:complexType>
    </xsd:element>
    <xsd:element name="ProjectsTaxHTField0" ma:index="20" nillable="true" ma:taxonomy="true" ma:internalName="ProjectsTaxHTField0" ma:taxonomyFieldName="Projects" ma:displayName="Project(s)" ma:readOnly="false" ma:fieldId="{b6720d19-df57-4d8f-b9b7-a62c84f37e95}" ma:taxonomyMulti="true" ma:sspId="454395db-653e-46d7-b73a-6a1112d95d91" ma:termSetId="7991eb6a-8b09-4944-bf32-ac5e0f0f4a55" ma:anchorId="00000000-0000-0000-0000-000000000000" ma:open="false" ma:isKeyword="false">
      <xsd:complexType>
        <xsd:sequence>
          <xsd:element ref="pc:Terms" minOccurs="0" maxOccurs="1"/>
        </xsd:sequence>
      </xsd:complexType>
    </xsd:element>
    <xsd:element name="ProjectTaxHTField0" ma:index="22" nillable="true" ma:taxonomy="true" ma:internalName="ProjectTaxHTField0" ma:taxonomyFieldName="Project" ma:displayName="Project" ma:fieldId="{381cfbdf-1af3-455a-825c-c7848237643b}" ma:sspId="454395db-653e-46d7-b73a-6a1112d95d91" ma:termSetId="7991eb6a-8b09-4944-bf32-ac5e0f0f4a55" ma:anchorId="00000000-0000-0000-0000-000000000000" ma:open="false" ma:isKeyword="false">
      <xsd:complexType>
        <xsd:sequence>
          <xsd:element ref="pc:Terms" minOccurs="0" maxOccurs="1"/>
        </xsd:sequence>
      </xsd:complexType>
    </xsd:element>
    <xsd:element name="ProjImpDocTypeTaxHTField0" ma:index="24" ma:taxonomy="true" ma:internalName="ProjImpDocTypeTaxHTField0" ma:taxonomyFieldName="ProjImpDocType" ma:displayName="Project Implementation Doc Type" ma:readOnly="false" ma:fieldId="{1fa577e2-96ea-4ef7-90a8-2ab7636b0652}" ma:taxonomyMulti="true" ma:sspId="454395db-653e-46d7-b73a-6a1112d95d91" ma:termSetId="7563e80b-d9f7-4aeb-a012-0a44660c305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3EB48-F510-4236-B578-977B486E747D}">
  <ds:schemaRefs>
    <ds:schemaRef ds:uri="http://www.w3.org/XML/1998/namespace"/>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083b8d3-fc74-4a0c-a955-671baa5c4fca"/>
    <ds:schemaRef ds:uri="http://schemas.microsoft.com/office/2006/metadata/properties"/>
  </ds:schemaRefs>
</ds:datastoreItem>
</file>

<file path=customXml/itemProps2.xml><?xml version="1.0" encoding="utf-8"?>
<ds:datastoreItem xmlns:ds="http://schemas.openxmlformats.org/officeDocument/2006/customXml" ds:itemID="{7E0ACE91-6622-475E-90D4-BB23D37F6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3b8d3-fc74-4a0c-a955-671baa5c4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DC059D-0CF7-4883-ACF7-BE9B375212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Coffee VC</vt:lpstr>
      <vt:lpstr>Horticulture VC</vt:lpstr>
      <vt:lpstr>Honey VC</vt:lpstr>
      <vt:lpstr>Livestock VC</vt:lpstr>
      <vt:lpstr>Handicraft VC</vt:lpstr>
      <vt:lpstr>Marketing and Finance</vt:lpstr>
      <vt:lpstr>'Honey VC'!Print_Area</vt:lpstr>
      <vt:lpstr>'Horticulture VC'!Print_Area</vt:lpstr>
      <vt:lpstr>'Livestock VC'!Print_Area</vt:lpstr>
    </vt:vector>
  </TitlesOfParts>
  <Company>Land O'Lakes IDD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CASH-Years 1-Rev-Work Plan-Feb-May 31 2015-1</dc:title>
  <dc:creator>User</dc:creator>
  <cp:lastModifiedBy>Michael  Maxey</cp:lastModifiedBy>
  <cp:lastPrinted>2015-02-22T07:04:24Z</cp:lastPrinted>
  <dcterms:created xsi:type="dcterms:W3CDTF">2015-02-22T06:47:28Z</dcterms:created>
  <dcterms:modified xsi:type="dcterms:W3CDTF">2015-03-28T17:07:20Z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0x010100191C6FA3DD0F4C128549F395B1AB764803010106007D48AA0527ACF948921E26E7EDE70ACF</vt:lpwstr>
  </property>
  <property fmtid="{D5CDD505-2E9C-101B-9397-08002B2CF9AE}" pid="3" name="Project">
    <vt:lpwstr>2214</vt:lpwstr>
  </property>
  <property fmtid="{D5CDD505-2E9C-101B-9397-08002B2CF9AE}" pid="4" name="Country">
    <vt:lpwstr>2163</vt:lpwstr>
  </property>
  <property fmtid="{D5CDD505-2E9C-101B-9397-08002B2CF9AE}" pid="5" name="Region">
    <vt:lpwstr>108</vt:lpwstr>
  </property>
  <property fmtid="{D5CDD505-2E9C-101B-9397-08002B2CF9AE}" pid="6" name="Projects">
    <vt:lpwstr/>
  </property>
  <property fmtid="{D5CDD505-2E9C-101B-9397-08002B2CF9AE}" pid="7" name="ProjImpDocType">
    <vt:lpwstr>557;#Work Plan|457c638f-bb9d-4164-90cc-8336521fbd1b</vt:lpwstr>
  </property>
  <property fmtid="{D5CDD505-2E9C-101B-9397-08002B2CF9AE}" pid="8" name="CountryDocType">
    <vt:lpwstr/>
  </property>
  <property fmtid="{D5CDD505-2E9C-101B-9397-08002B2CF9AE}" pid="9" name="MonthComplete">
    <vt:lpwstr>283;#03 Mar|9dbd0db1-067a-4014-a45c-ef6634c18815</vt:lpwstr>
  </property>
</Properties>
</file>